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363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V8" i="1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7"/>
  <c r="AD6"/>
  <c r="AE6"/>
  <c r="AF6"/>
  <c r="AD11"/>
  <c r="AD15"/>
  <c r="AD19"/>
  <c r="AD23"/>
  <c r="AD27"/>
  <c r="AD31"/>
  <c r="AD35"/>
  <c r="AD39"/>
  <c r="AD43"/>
  <c r="AD47"/>
  <c r="AD51"/>
  <c r="AD55"/>
  <c r="AD59"/>
  <c r="AD63"/>
  <c r="AC6"/>
  <c r="Y9"/>
  <c r="AC9" s="1"/>
  <c r="Y10"/>
  <c r="AC10" s="1"/>
  <c r="Z10"/>
  <c r="AD10" s="1"/>
  <c r="AB10"/>
  <c r="AF10" s="1"/>
  <c r="Y11"/>
  <c r="AC11" s="1"/>
  <c r="Z11"/>
  <c r="Y13"/>
  <c r="AC13" s="1"/>
  <c r="Y14"/>
  <c r="AC14" s="1"/>
  <c r="Z14"/>
  <c r="AD14" s="1"/>
  <c r="AB14"/>
  <c r="AF14" s="1"/>
  <c r="Y15"/>
  <c r="AC15" s="1"/>
  <c r="Z15"/>
  <c r="Y17"/>
  <c r="AC17" s="1"/>
  <c r="Y18"/>
  <c r="AC18" s="1"/>
  <c r="Z18"/>
  <c r="AD18" s="1"/>
  <c r="AB18"/>
  <c r="AF18" s="1"/>
  <c r="Y19"/>
  <c r="AC19" s="1"/>
  <c r="Z19"/>
  <c r="Y21"/>
  <c r="AC21" s="1"/>
  <c r="Y22"/>
  <c r="AC22" s="1"/>
  <c r="Z22"/>
  <c r="AD22" s="1"/>
  <c r="AB22"/>
  <c r="AF22" s="1"/>
  <c r="Y23"/>
  <c r="AC23" s="1"/>
  <c r="Z23"/>
  <c r="Y25"/>
  <c r="AC25" s="1"/>
  <c r="Y26"/>
  <c r="AC26" s="1"/>
  <c r="Z26"/>
  <c r="AD26" s="1"/>
  <c r="AB26"/>
  <c r="AF26" s="1"/>
  <c r="Y27"/>
  <c r="AC27" s="1"/>
  <c r="Z27"/>
  <c r="Y29"/>
  <c r="AC29" s="1"/>
  <c r="Y30"/>
  <c r="AC30" s="1"/>
  <c r="Z30"/>
  <c r="AD30" s="1"/>
  <c r="AB30"/>
  <c r="AF30" s="1"/>
  <c r="Y31"/>
  <c r="AC31" s="1"/>
  <c r="Z31"/>
  <c r="Y33"/>
  <c r="AC33" s="1"/>
  <c r="Y34"/>
  <c r="AC34" s="1"/>
  <c r="Z34"/>
  <c r="AD34" s="1"/>
  <c r="AB34"/>
  <c r="AF34" s="1"/>
  <c r="Y35"/>
  <c r="AC35" s="1"/>
  <c r="Z35"/>
  <c r="Y37"/>
  <c r="AC37" s="1"/>
  <c r="Y38"/>
  <c r="AC38" s="1"/>
  <c r="Z38"/>
  <c r="AD38" s="1"/>
  <c r="AB38"/>
  <c r="AF38" s="1"/>
  <c r="Y39"/>
  <c r="AC39" s="1"/>
  <c r="Z39"/>
  <c r="Y41"/>
  <c r="AC41" s="1"/>
  <c r="Y42"/>
  <c r="AC42" s="1"/>
  <c r="Z42"/>
  <c r="AD42" s="1"/>
  <c r="AB42"/>
  <c r="AF42" s="1"/>
  <c r="Y43"/>
  <c r="AC43" s="1"/>
  <c r="Z43"/>
  <c r="Y45"/>
  <c r="AC45" s="1"/>
  <c r="Y46"/>
  <c r="AC46" s="1"/>
  <c r="Z46"/>
  <c r="AD46" s="1"/>
  <c r="AB46"/>
  <c r="AF46" s="1"/>
  <c r="Y47"/>
  <c r="AC47" s="1"/>
  <c r="Z47"/>
  <c r="Y49"/>
  <c r="AC49" s="1"/>
  <c r="Y50"/>
  <c r="AC50" s="1"/>
  <c r="Z50"/>
  <c r="AD50" s="1"/>
  <c r="AB50"/>
  <c r="AF50" s="1"/>
  <c r="Y51"/>
  <c r="AC51" s="1"/>
  <c r="Z51"/>
  <c r="Y53"/>
  <c r="AC53" s="1"/>
  <c r="Y54"/>
  <c r="AC54" s="1"/>
  <c r="Z54"/>
  <c r="AD54" s="1"/>
  <c r="AB54"/>
  <c r="AF54" s="1"/>
  <c r="Y55"/>
  <c r="AC55" s="1"/>
  <c r="Z55"/>
  <c r="Y57"/>
  <c r="AC57" s="1"/>
  <c r="Y58"/>
  <c r="AC58" s="1"/>
  <c r="Z58"/>
  <c r="AD58" s="1"/>
  <c r="AB58"/>
  <c r="AF58" s="1"/>
  <c r="Y59"/>
  <c r="AC59" s="1"/>
  <c r="Z59"/>
  <c r="Y61"/>
  <c r="AC61" s="1"/>
  <c r="Y62"/>
  <c r="AC62" s="1"/>
  <c r="Z62"/>
  <c r="AD62" s="1"/>
  <c r="AB62"/>
  <c r="AF62" s="1"/>
  <c r="Y63"/>
  <c r="AC63" s="1"/>
  <c r="Z63"/>
  <c r="Y65"/>
  <c r="AC65" s="1"/>
  <c r="Y66"/>
  <c r="AC66" s="1"/>
  <c r="Z66"/>
  <c r="AD66" s="1"/>
  <c r="AB66"/>
  <c r="AF66" s="1"/>
  <c r="X8"/>
  <c r="AB8" s="1"/>
  <c r="AF8" s="1"/>
  <c r="X9"/>
  <c r="AB9" s="1"/>
  <c r="AF9" s="1"/>
  <c r="X10"/>
  <c r="AA10" s="1"/>
  <c r="AE10" s="1"/>
  <c r="X11"/>
  <c r="AB11" s="1"/>
  <c r="AF11" s="1"/>
  <c r="X12"/>
  <c r="AB12" s="1"/>
  <c r="AF12" s="1"/>
  <c r="X13"/>
  <c r="AB13" s="1"/>
  <c r="AF13" s="1"/>
  <c r="X14"/>
  <c r="AA14" s="1"/>
  <c r="AE14" s="1"/>
  <c r="X15"/>
  <c r="AB15" s="1"/>
  <c r="AF15" s="1"/>
  <c r="X16"/>
  <c r="AB16" s="1"/>
  <c r="AF16" s="1"/>
  <c r="X17"/>
  <c r="AB17" s="1"/>
  <c r="AF17" s="1"/>
  <c r="X18"/>
  <c r="AA18" s="1"/>
  <c r="AE18" s="1"/>
  <c r="X19"/>
  <c r="AB19" s="1"/>
  <c r="AF19" s="1"/>
  <c r="X20"/>
  <c r="AB20" s="1"/>
  <c r="AF20" s="1"/>
  <c r="X21"/>
  <c r="AB21" s="1"/>
  <c r="AF21" s="1"/>
  <c r="X22"/>
  <c r="AA22" s="1"/>
  <c r="AE22" s="1"/>
  <c r="X23"/>
  <c r="AB23" s="1"/>
  <c r="AF23" s="1"/>
  <c r="X24"/>
  <c r="AB24" s="1"/>
  <c r="AF24" s="1"/>
  <c r="X25"/>
  <c r="AB25" s="1"/>
  <c r="AF25" s="1"/>
  <c r="X26"/>
  <c r="AA26" s="1"/>
  <c r="AE26" s="1"/>
  <c r="X27"/>
  <c r="AB27" s="1"/>
  <c r="AF27" s="1"/>
  <c r="X28"/>
  <c r="AB28" s="1"/>
  <c r="AF28" s="1"/>
  <c r="X29"/>
  <c r="AB29" s="1"/>
  <c r="AF29" s="1"/>
  <c r="X30"/>
  <c r="AA30" s="1"/>
  <c r="AE30" s="1"/>
  <c r="X31"/>
  <c r="AB31" s="1"/>
  <c r="AF31" s="1"/>
  <c r="X32"/>
  <c r="AB32" s="1"/>
  <c r="AF32" s="1"/>
  <c r="X33"/>
  <c r="AB33" s="1"/>
  <c r="AF33" s="1"/>
  <c r="X34"/>
  <c r="AA34" s="1"/>
  <c r="AE34" s="1"/>
  <c r="X35"/>
  <c r="AB35" s="1"/>
  <c r="AF35" s="1"/>
  <c r="X36"/>
  <c r="AB36" s="1"/>
  <c r="AF36" s="1"/>
  <c r="X37"/>
  <c r="AB37" s="1"/>
  <c r="AF37" s="1"/>
  <c r="X38"/>
  <c r="AA38" s="1"/>
  <c r="AE38" s="1"/>
  <c r="X39"/>
  <c r="AB39" s="1"/>
  <c r="AF39" s="1"/>
  <c r="X40"/>
  <c r="AB40" s="1"/>
  <c r="AF40" s="1"/>
  <c r="X41"/>
  <c r="AB41" s="1"/>
  <c r="AF41" s="1"/>
  <c r="X42"/>
  <c r="AA42" s="1"/>
  <c r="AE42" s="1"/>
  <c r="X43"/>
  <c r="AB43" s="1"/>
  <c r="AF43" s="1"/>
  <c r="X44"/>
  <c r="AB44" s="1"/>
  <c r="AF44" s="1"/>
  <c r="X45"/>
  <c r="AB45" s="1"/>
  <c r="AF45" s="1"/>
  <c r="X46"/>
  <c r="AA46" s="1"/>
  <c r="AE46" s="1"/>
  <c r="X47"/>
  <c r="AB47" s="1"/>
  <c r="AF47" s="1"/>
  <c r="X48"/>
  <c r="AB48" s="1"/>
  <c r="AF48" s="1"/>
  <c r="X49"/>
  <c r="AB49" s="1"/>
  <c r="AF49" s="1"/>
  <c r="X50"/>
  <c r="AA50" s="1"/>
  <c r="AE50" s="1"/>
  <c r="X51"/>
  <c r="AB51" s="1"/>
  <c r="AF51" s="1"/>
  <c r="X52"/>
  <c r="AB52" s="1"/>
  <c r="AF52" s="1"/>
  <c r="X53"/>
  <c r="AB53" s="1"/>
  <c r="AF53" s="1"/>
  <c r="X54"/>
  <c r="AA54" s="1"/>
  <c r="AE54" s="1"/>
  <c r="X55"/>
  <c r="AB55" s="1"/>
  <c r="AF55" s="1"/>
  <c r="X56"/>
  <c r="AB56" s="1"/>
  <c r="AF56" s="1"/>
  <c r="X57"/>
  <c r="AB57" s="1"/>
  <c r="AF57" s="1"/>
  <c r="X58"/>
  <c r="AA58" s="1"/>
  <c r="AE58" s="1"/>
  <c r="X59"/>
  <c r="AB59" s="1"/>
  <c r="AF59" s="1"/>
  <c r="X60"/>
  <c r="AB60" s="1"/>
  <c r="AF60" s="1"/>
  <c r="X61"/>
  <c r="AB61" s="1"/>
  <c r="AF61" s="1"/>
  <c r="X62"/>
  <c r="AA62" s="1"/>
  <c r="AE62" s="1"/>
  <c r="X63"/>
  <c r="AB63" s="1"/>
  <c r="AF63" s="1"/>
  <c r="X64"/>
  <c r="AB64" s="1"/>
  <c r="AF64" s="1"/>
  <c r="X65"/>
  <c r="AB65" s="1"/>
  <c r="AF65" s="1"/>
  <c r="X66"/>
  <c r="AA66" s="1"/>
  <c r="AE66" s="1"/>
  <c r="X7"/>
  <c r="Z7" s="1"/>
  <c r="AD7" s="1"/>
  <c r="Y60" l="1"/>
  <c r="AC60" s="1"/>
  <c r="Y56"/>
  <c r="AC56" s="1"/>
  <c r="Y52"/>
  <c r="AC52" s="1"/>
  <c r="Y44"/>
  <c r="AC44" s="1"/>
  <c r="Y40"/>
  <c r="AC40" s="1"/>
  <c r="Y32"/>
  <c r="AC32" s="1"/>
  <c r="Y28"/>
  <c r="AC28" s="1"/>
  <c r="Y8"/>
  <c r="AC8" s="1"/>
  <c r="Z64"/>
  <c r="AD64" s="1"/>
  <c r="Z61"/>
  <c r="AD61" s="1"/>
  <c r="Z57"/>
  <c r="AD57" s="1"/>
  <c r="Z52"/>
  <c r="AD52" s="1"/>
  <c r="Z48"/>
  <c r="AD48" s="1"/>
  <c r="Z41"/>
  <c r="AD41" s="1"/>
  <c r="Z37"/>
  <c r="AD37" s="1"/>
  <c r="Z36"/>
  <c r="AD36" s="1"/>
  <c r="Z33"/>
  <c r="AD33" s="1"/>
  <c r="Z29"/>
  <c r="AD29" s="1"/>
  <c r="Z28"/>
  <c r="AD28" s="1"/>
  <c r="Z25"/>
  <c r="AD25" s="1"/>
  <c r="Z24"/>
  <c r="AD24" s="1"/>
  <c r="Z21"/>
  <c r="AD21" s="1"/>
  <c r="Z20"/>
  <c r="AD20" s="1"/>
  <c r="Z17"/>
  <c r="AD17" s="1"/>
  <c r="Z16"/>
  <c r="AD16" s="1"/>
  <c r="Z13"/>
  <c r="AD13" s="1"/>
  <c r="Z12"/>
  <c r="AD12" s="1"/>
  <c r="Z9"/>
  <c r="AD9" s="1"/>
  <c r="Z8"/>
  <c r="AD8" s="1"/>
  <c r="AA65"/>
  <c r="AE65" s="1"/>
  <c r="AA64"/>
  <c r="AE64" s="1"/>
  <c r="AA63"/>
  <c r="AE63" s="1"/>
  <c r="AA61"/>
  <c r="AE61" s="1"/>
  <c r="AA60"/>
  <c r="AE60" s="1"/>
  <c r="AA59"/>
  <c r="AE59" s="1"/>
  <c r="AA57"/>
  <c r="AE57" s="1"/>
  <c r="AA56"/>
  <c r="AE56" s="1"/>
  <c r="AA55"/>
  <c r="AE55" s="1"/>
  <c r="AA53"/>
  <c r="AE53" s="1"/>
  <c r="AA52"/>
  <c r="AE52" s="1"/>
  <c r="AA51"/>
  <c r="AE51" s="1"/>
  <c r="AA49"/>
  <c r="AE49" s="1"/>
  <c r="AA48"/>
  <c r="AE48" s="1"/>
  <c r="AA47"/>
  <c r="AE47" s="1"/>
  <c r="AA45"/>
  <c r="AE45" s="1"/>
  <c r="AA44"/>
  <c r="AE44" s="1"/>
  <c r="AA43"/>
  <c r="AE43" s="1"/>
  <c r="AA41"/>
  <c r="AE41" s="1"/>
  <c r="AA40"/>
  <c r="AE40" s="1"/>
  <c r="AA39"/>
  <c r="AE39" s="1"/>
  <c r="AA37"/>
  <c r="AE37" s="1"/>
  <c r="AA36"/>
  <c r="AE36" s="1"/>
  <c r="AA35"/>
  <c r="AE35" s="1"/>
  <c r="AA33"/>
  <c r="AE33" s="1"/>
  <c r="AA32"/>
  <c r="AE32" s="1"/>
  <c r="AA31"/>
  <c r="AE31" s="1"/>
  <c r="AA29"/>
  <c r="AE29" s="1"/>
  <c r="AA28"/>
  <c r="AE28" s="1"/>
  <c r="AA27"/>
  <c r="AE27" s="1"/>
  <c r="AA25"/>
  <c r="AE25" s="1"/>
  <c r="AA24"/>
  <c r="AE24" s="1"/>
  <c r="AA23"/>
  <c r="AE23" s="1"/>
  <c r="AA21"/>
  <c r="AE21" s="1"/>
  <c r="AA20"/>
  <c r="AE20" s="1"/>
  <c r="AA19"/>
  <c r="AE19" s="1"/>
  <c r="AA17"/>
  <c r="AE17" s="1"/>
  <c r="AA16"/>
  <c r="AE16" s="1"/>
  <c r="AA15"/>
  <c r="AE15" s="1"/>
  <c r="AA13"/>
  <c r="AE13" s="1"/>
  <c r="AA12"/>
  <c r="AE12" s="1"/>
  <c r="AA11"/>
  <c r="AE11" s="1"/>
  <c r="AA9"/>
  <c r="AE9" s="1"/>
  <c r="AA8"/>
  <c r="AE8" s="1"/>
  <c r="Y64"/>
  <c r="AC64" s="1"/>
  <c r="Y48"/>
  <c r="AC48" s="1"/>
  <c r="Y36"/>
  <c r="AC36" s="1"/>
  <c r="Y24"/>
  <c r="AC24" s="1"/>
  <c r="Y20"/>
  <c r="AC20" s="1"/>
  <c r="Y16"/>
  <c r="AC16" s="1"/>
  <c r="Y12"/>
  <c r="AC12" s="1"/>
  <c r="Z65"/>
  <c r="AD65" s="1"/>
  <c r="Z60"/>
  <c r="AD60" s="1"/>
  <c r="Z56"/>
  <c r="AD56" s="1"/>
  <c r="Z53"/>
  <c r="AD53" s="1"/>
  <c r="Z49"/>
  <c r="AD49" s="1"/>
  <c r="Z45"/>
  <c r="AD45" s="1"/>
  <c r="Z44"/>
  <c r="AD44" s="1"/>
  <c r="Z40"/>
  <c r="AD40" s="1"/>
  <c r="Z32"/>
  <c r="AD32" s="1"/>
  <c r="AB7"/>
  <c r="AF7" s="1"/>
  <c r="AA7"/>
  <c r="AE7" s="1"/>
  <c r="Y7"/>
  <c r="AC7" s="1"/>
  <c r="S50" l="1"/>
  <c r="S58"/>
  <c r="S59"/>
  <c r="S60"/>
  <c r="S61"/>
  <c r="S62"/>
  <c r="S63"/>
  <c r="S64"/>
  <c r="S65"/>
  <c r="S66"/>
  <c r="S53"/>
  <c r="S54"/>
  <c r="S55"/>
  <c r="S56"/>
  <c r="S57"/>
  <c r="S52"/>
  <c r="S51"/>
  <c r="U57"/>
  <c r="U58"/>
  <c r="U59"/>
  <c r="U55"/>
  <c r="U52"/>
  <c r="T57"/>
  <c r="T51"/>
  <c r="U51" s="1"/>
  <c r="T61"/>
  <c r="U61" s="1"/>
  <c r="T65"/>
  <c r="U65" s="1"/>
  <c r="T58"/>
  <c r="T54"/>
  <c r="U54" s="1"/>
  <c r="T50"/>
  <c r="U50" s="1"/>
  <c r="T60"/>
  <c r="U60" s="1"/>
  <c r="T59"/>
  <c r="T56"/>
  <c r="U56" s="1"/>
  <c r="T63"/>
  <c r="U63" s="1"/>
  <c r="T62"/>
  <c r="U62" s="1"/>
  <c r="T55"/>
  <c r="T64"/>
  <c r="U64" s="1"/>
  <c r="T53"/>
  <c r="U53" s="1"/>
  <c r="T66"/>
  <c r="U66" s="1"/>
  <c r="T52"/>
  <c r="U22"/>
  <c r="U8"/>
  <c r="U11"/>
  <c r="U20"/>
  <c r="U17"/>
  <c r="U16"/>
  <c r="U24"/>
  <c r="U39"/>
  <c r="T40"/>
  <c r="U40" s="1"/>
  <c r="T43"/>
  <c r="U43" s="1"/>
  <c r="T16"/>
  <c r="T17"/>
  <c r="T18"/>
  <c r="U18" s="1"/>
  <c r="T10"/>
  <c r="U10" s="1"/>
  <c r="T20"/>
  <c r="T39"/>
  <c r="T46"/>
  <c r="U46" s="1"/>
  <c r="T45"/>
  <c r="U45" s="1"/>
  <c r="T32"/>
  <c r="U32" s="1"/>
  <c r="T11"/>
  <c r="T44"/>
  <c r="U44" s="1"/>
  <c r="T7"/>
  <c r="U7" s="1"/>
  <c r="T24"/>
  <c r="T8"/>
  <c r="T9"/>
  <c r="U9" s="1"/>
  <c r="T22"/>
  <c r="T33"/>
  <c r="U33" s="1"/>
  <c r="T14"/>
  <c r="U14" s="1"/>
  <c r="T35"/>
  <c r="U35" s="1"/>
  <c r="T19"/>
  <c r="U19" s="1"/>
  <c r="T41"/>
  <c r="U41" s="1"/>
  <c r="T27"/>
  <c r="U27" s="1"/>
  <c r="T21"/>
  <c r="U21" s="1"/>
  <c r="T37"/>
  <c r="U37" s="1"/>
  <c r="T47"/>
  <c r="U47" s="1"/>
  <c r="T13"/>
  <c r="U13" s="1"/>
  <c r="T29"/>
  <c r="U29" s="1"/>
  <c r="T12"/>
  <c r="U12" s="1"/>
  <c r="T36"/>
  <c r="U36" s="1"/>
  <c r="T15"/>
  <c r="U15" s="1"/>
  <c r="T30"/>
  <c r="U30" s="1"/>
  <c r="T31"/>
  <c r="U31" s="1"/>
  <c r="T25"/>
  <c r="U25" s="1"/>
  <c r="T28"/>
  <c r="U28" s="1"/>
  <c r="T26"/>
  <c r="U26" s="1"/>
  <c r="T38"/>
  <c r="U38" s="1"/>
  <c r="T34"/>
  <c r="U34" s="1"/>
  <c r="T42"/>
  <c r="U42" s="1"/>
  <c r="T23"/>
  <c r="U23" s="1"/>
</calcChain>
</file>

<file path=xl/sharedStrings.xml><?xml version="1.0" encoding="utf-8"?>
<sst xmlns="http://schemas.openxmlformats.org/spreadsheetml/2006/main" count="142" uniqueCount="130">
  <si>
    <r>
      <t xml:space="preserve">Cennik Płyt w okleinie </t>
    </r>
    <r>
      <rPr>
        <b/>
        <sz val="15"/>
        <color indexed="8"/>
        <rFont val="Tahoma"/>
        <family val="2"/>
        <charset val="238"/>
      </rPr>
      <t>Modyfikowanej</t>
    </r>
  </si>
  <si>
    <r>
      <t xml:space="preserve">  </t>
    </r>
    <r>
      <rPr>
        <b/>
        <sz val="16"/>
        <color indexed="8"/>
        <rFont val="Arial"/>
        <family val="2"/>
        <charset val="1"/>
      </rPr>
      <t>NOWOŚĆ !!!</t>
    </r>
  </si>
  <si>
    <t>Płyty MDF</t>
  </si>
  <si>
    <t>Płyty Wiórowe</t>
  </si>
  <si>
    <t>Lp</t>
  </si>
  <si>
    <t>Nazwa Towaru</t>
  </si>
  <si>
    <t>Symbol Towaru</t>
  </si>
  <si>
    <t>3mm</t>
  </si>
  <si>
    <t>8mm</t>
  </si>
  <si>
    <t xml:space="preserve">10mm </t>
  </si>
  <si>
    <t xml:space="preserve">12mm </t>
  </si>
  <si>
    <t xml:space="preserve">16mm </t>
  </si>
  <si>
    <t xml:space="preserve">18mm </t>
  </si>
  <si>
    <t xml:space="preserve">25mm </t>
  </si>
  <si>
    <t xml:space="preserve">28mm </t>
  </si>
  <si>
    <t>18mm</t>
  </si>
  <si>
    <t>28mm</t>
  </si>
  <si>
    <t>38mm</t>
  </si>
  <si>
    <t>DĄB BIELONY</t>
  </si>
  <si>
    <t>DAB-X05/DB-0001/2,8</t>
  </si>
  <si>
    <t>DĄB BIELONY  EXTRA</t>
  </si>
  <si>
    <t>DABEX-X24/2,8</t>
  </si>
  <si>
    <t>DĄB BRĄZOWO SREBRNY</t>
  </si>
  <si>
    <t>DABRS-Y06/2,5</t>
  </si>
  <si>
    <t>DĄB CARDINAL</t>
  </si>
  <si>
    <t>DACA-Y35/DA-0609/2,5</t>
  </si>
  <si>
    <t>DĄB PROSTOSŁOISTY</t>
  </si>
  <si>
    <t>DACP-X07/SP/2,8</t>
  </si>
  <si>
    <t>DĄB CZARNO BIAŁY</t>
  </si>
  <si>
    <t>DACB-Y08/SP/2,5</t>
  </si>
  <si>
    <t>DĄB CZARNO SREBRNY</t>
  </si>
  <si>
    <t>DACS-Y34/DA-0518/2,5</t>
  </si>
  <si>
    <t>DĄB PASIAK</t>
  </si>
  <si>
    <t>DAP-X09/DA-0003/2,8</t>
  </si>
  <si>
    <t>DĄB PASTELOWY</t>
  </si>
  <si>
    <t>DAPS-Y29/SP/2,5</t>
  </si>
  <si>
    <t>DRZEWO SANDAŁOWE</t>
  </si>
  <si>
    <t>DS-X04/DS-0008/2,8</t>
  </si>
  <si>
    <t>HEBAN CEJLON</t>
  </si>
  <si>
    <t>HEC-Y30/SP/2,5</t>
  </si>
  <si>
    <t>HEBAN JASNY</t>
  </si>
  <si>
    <t>HEJ-X10/HE-7069/2,8</t>
  </si>
  <si>
    <t>HEBAN AMARONE</t>
  </si>
  <si>
    <t>HEA-Y36/HE-7064/2,5</t>
  </si>
  <si>
    <t>HEBAN CORVINA</t>
  </si>
  <si>
    <t>HECO-Y37/HE-7001/2,5</t>
  </si>
  <si>
    <t>HEBAN MAKASSAR</t>
  </si>
  <si>
    <t>HEM-X21/SP/2,8</t>
  </si>
  <si>
    <t>HEBAN PASIAK SZEROKI</t>
  </si>
  <si>
    <t>HESZ-Y23/SP/2,5</t>
  </si>
  <si>
    <t>HEBAN PASIAK WĄSKI</t>
  </si>
  <si>
    <t>HEW-Y22/SP/2,5</t>
  </si>
  <si>
    <t>HEBAN PIANO</t>
  </si>
  <si>
    <t>HEPI-Y31/SP/2,5</t>
  </si>
  <si>
    <t>HEBAN SAHARA</t>
  </si>
  <si>
    <t>HESA-Y25/SP/2,5</t>
  </si>
  <si>
    <t xml:space="preserve">MAHOŃ CIEMNY </t>
  </si>
  <si>
    <t>MHC-Y32/SF/2,5</t>
  </si>
  <si>
    <t>OLIWKA ARGENTO</t>
  </si>
  <si>
    <t>OLA-Y33/SP/2,5</t>
  </si>
  <si>
    <t>OLIWKA  BOLIWIA</t>
  </si>
  <si>
    <t>OLB-Y01/SP/2,5</t>
  </si>
  <si>
    <t>OLIWKA CORDOBA</t>
  </si>
  <si>
    <t>OLC-X27/HP/2,8</t>
  </si>
  <si>
    <t>OLIWKA PRIMA</t>
  </si>
  <si>
    <t>OLP-X28/HP/2,8</t>
  </si>
  <si>
    <t>OLIWKA SEWILLA</t>
  </si>
  <si>
    <t>OLS-X26/HP/2,8</t>
  </si>
  <si>
    <t>ORZECH CANALETTO</t>
  </si>
  <si>
    <t>ORCP-X11/SP/2,8</t>
  </si>
  <si>
    <t>ORZECH CARAVAGGIO</t>
  </si>
  <si>
    <t>ORCA-X20/SP/2,8</t>
  </si>
  <si>
    <t>PALISANDER SANTOS</t>
  </si>
  <si>
    <t>PS-Y38/DF/2,5</t>
  </si>
  <si>
    <t>PALISANDER  RIO</t>
  </si>
  <si>
    <t>PR-Y02/SF/2,5</t>
  </si>
  <si>
    <t>PLECIONKA NITKA</t>
  </si>
  <si>
    <t>PLN-Y03/SP/2,5</t>
  </si>
  <si>
    <t>TEAK</t>
  </si>
  <si>
    <t>TK-Y39/DP/2,5</t>
  </si>
  <si>
    <t>WENGE ANORA</t>
  </si>
  <si>
    <t>WEA-X12/SP/2,8</t>
  </si>
  <si>
    <t>WENGE AMARETTO</t>
  </si>
  <si>
    <t>WEAM-Y40/DP/2,5</t>
  </si>
  <si>
    <t>WENGE CLASSIC</t>
  </si>
  <si>
    <t>WECL-X13/SP/2,8</t>
  </si>
  <si>
    <t>WENGE CLEONI</t>
  </si>
  <si>
    <t>WEC-Y14/SP/2,5</t>
  </si>
  <si>
    <t>WENGE DROBNOSŁOISTA</t>
  </si>
  <si>
    <t>WED-X15/SP/2,8</t>
  </si>
  <si>
    <t xml:space="preserve">WENGE ELEGANCE  </t>
  </si>
  <si>
    <t>WEE-X16/SP/2,8</t>
  </si>
  <si>
    <t>WENGE LUISIANA</t>
  </si>
  <si>
    <t>WEL-X17/SP/2,8</t>
  </si>
  <si>
    <t>ZEBRANO BIANCO</t>
  </si>
  <si>
    <t>ZEB-Y41/DP/2,5</t>
  </si>
  <si>
    <t>ZEBRANO CAPPUCCINO</t>
  </si>
  <si>
    <t>ZEC-X18/SP/2,8</t>
  </si>
  <si>
    <t>ZEBRANO CZARNE</t>
  </si>
  <si>
    <t>ZECZ-Y19/SP/2,5</t>
  </si>
  <si>
    <t>2 grupa cenowa</t>
  </si>
  <si>
    <t>3 grupa cenowa</t>
  </si>
  <si>
    <t>1 grupa cenowa</t>
  </si>
  <si>
    <t xml:space="preserve">Brzoza </t>
  </si>
  <si>
    <t>Buk Europejski</t>
  </si>
  <si>
    <t>Buk Twardzielowy</t>
  </si>
  <si>
    <t>Czereśnia Amerykańska</t>
  </si>
  <si>
    <t>Czereśnia Europejska</t>
  </si>
  <si>
    <t>Dąb Europejski A/A</t>
  </si>
  <si>
    <t>Dąb Europejski A/B</t>
  </si>
  <si>
    <t>Dąb A/B Szlifowany</t>
  </si>
  <si>
    <t>Dąb biały Amerykański</t>
  </si>
  <si>
    <t>Dąb Czerwony Amerykański</t>
  </si>
  <si>
    <t>Jesion Amerykański</t>
  </si>
  <si>
    <t>Jesion Twardzielowy</t>
  </si>
  <si>
    <t>Klon Amerykański</t>
  </si>
  <si>
    <t>Olcha</t>
  </si>
  <si>
    <t>Orzech Amerykański</t>
  </si>
  <si>
    <t>Sosna Europejska</t>
  </si>
  <si>
    <t>Wiąz</t>
  </si>
  <si>
    <t>grupa cenowa 1</t>
  </si>
  <si>
    <t>grupa cenowa 2</t>
  </si>
  <si>
    <t>grupa cenowa 3</t>
  </si>
  <si>
    <t>otwarte pory</t>
  </si>
  <si>
    <t>na gładko</t>
  </si>
  <si>
    <t>mat</t>
  </si>
  <si>
    <t>połysk</t>
  </si>
  <si>
    <t>rabat</t>
  </si>
  <si>
    <t>MDF</t>
  </si>
  <si>
    <t>płyta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</si>
</sst>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37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6"/>
      <name val="Arial"/>
      <family val="2"/>
      <charset val="238"/>
    </font>
    <font>
      <b/>
      <sz val="15"/>
      <color indexed="8"/>
      <name val="Tahoma"/>
      <family val="2"/>
      <charset val="238"/>
    </font>
    <font>
      <b/>
      <sz val="20"/>
      <color indexed="8"/>
      <name val="Tahoma"/>
      <family val="2"/>
      <charset val="238"/>
    </font>
    <font>
      <b/>
      <sz val="16"/>
      <color indexed="8"/>
      <name val="Arial"/>
      <family val="2"/>
      <charset val="1"/>
    </font>
    <font>
      <b/>
      <sz val="13"/>
      <name val="Tahoma"/>
      <family val="2"/>
      <charset val="1"/>
    </font>
    <font>
      <b/>
      <sz val="15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Calibri"/>
      <family val="2"/>
      <charset val="1"/>
    </font>
    <font>
      <b/>
      <sz val="10"/>
      <name val="Calibri"/>
      <family val="2"/>
      <charset val="1"/>
    </font>
    <font>
      <b/>
      <sz val="10.5"/>
      <name val="Calibri"/>
      <family val="2"/>
      <charset val="1"/>
    </font>
    <font>
      <b/>
      <sz val="8"/>
      <name val="Calibri"/>
      <family val="2"/>
      <charset val="1"/>
    </font>
    <font>
      <b/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1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8"/>
      <color theme="0"/>
      <name val="Calibri"/>
      <family val="2"/>
      <charset val="1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3" fillId="23" borderId="9" applyNumberFormat="0" applyAlignment="0" applyProtection="0"/>
    <xf numFmtId="0" fontId="17" fillId="3" borderId="0" applyNumberFormat="0" applyBorder="0" applyAlignment="0" applyProtection="0"/>
    <xf numFmtId="0" fontId="30" fillId="0" borderId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Protection="1">
      <protection locked="0"/>
    </xf>
    <xf numFmtId="0" fontId="18" fillId="0" borderId="0" xfId="0" applyNumberFormat="1" applyFont="1" applyBorder="1" applyAlignment="1" applyProtection="1">
      <alignment horizontal="left" vertical="top"/>
      <protection locked="0"/>
    </xf>
    <xf numFmtId="0" fontId="20" fillId="0" borderId="0" xfId="0" applyFont="1" applyBorder="1"/>
    <xf numFmtId="0" fontId="22" fillId="0" borderId="0" xfId="0" applyFont="1" applyBorder="1" applyAlignment="1" applyProtection="1"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5" fillId="24" borderId="10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0" fontId="27" fillId="24" borderId="12" xfId="0" applyFont="1" applyFill="1" applyBorder="1" applyAlignment="1" applyProtection="1">
      <alignment horizontal="center" vertical="center" wrapText="1"/>
      <protection locked="0"/>
    </xf>
    <xf numFmtId="0" fontId="27" fillId="24" borderId="11" xfId="0" applyFont="1" applyFill="1" applyBorder="1" applyAlignment="1" applyProtection="1">
      <alignment horizontal="center" vertical="center" wrapText="1"/>
      <protection locked="0"/>
    </xf>
    <xf numFmtId="0" fontId="27" fillId="24" borderId="13" xfId="0" applyFont="1" applyFill="1" applyBorder="1" applyAlignment="1" applyProtection="1">
      <alignment horizontal="center" vertical="center" wrapText="1"/>
      <protection locked="0"/>
    </xf>
    <xf numFmtId="0" fontId="28" fillId="24" borderId="18" xfId="0" applyFont="1" applyFill="1" applyBorder="1" applyAlignment="1" applyProtection="1">
      <alignment horizontal="center" vertical="center"/>
      <protection locked="0"/>
    </xf>
    <xf numFmtId="0" fontId="29" fillId="24" borderId="18" xfId="42" applyFont="1" applyFill="1" applyBorder="1" applyAlignment="1">
      <alignment horizontal="left"/>
    </xf>
    <xf numFmtId="0" fontId="31" fillId="24" borderId="18" xfId="42" applyFont="1" applyFill="1" applyBorder="1" applyAlignment="1">
      <alignment horizontal="center"/>
    </xf>
    <xf numFmtId="2" fontId="32" fillId="24" borderId="19" xfId="0" applyNumberFormat="1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0" fontId="28" fillId="25" borderId="18" xfId="0" applyFont="1" applyFill="1" applyBorder="1" applyAlignment="1" applyProtection="1">
      <alignment horizontal="center" vertical="center"/>
      <protection locked="0"/>
    </xf>
    <xf numFmtId="0" fontId="29" fillId="0" borderId="18" xfId="42" applyFont="1" applyFill="1" applyBorder="1" applyAlignment="1">
      <alignment horizontal="left"/>
    </xf>
    <xf numFmtId="0" fontId="31" fillId="25" borderId="18" xfId="42" applyFont="1" applyFill="1" applyBorder="1" applyAlignment="1">
      <alignment horizontal="center"/>
    </xf>
    <xf numFmtId="2" fontId="32" fillId="0" borderId="19" xfId="0" applyNumberFormat="1" applyFont="1" applyBorder="1" applyAlignment="1">
      <alignment horizontal="center" vertical="center"/>
    </xf>
    <xf numFmtId="2" fontId="32" fillId="0" borderId="20" xfId="0" applyNumberFormat="1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0" fontId="28" fillId="24" borderId="14" xfId="0" applyFont="1" applyFill="1" applyBorder="1" applyAlignment="1" applyProtection="1">
      <alignment horizontal="center" vertical="center"/>
      <protection locked="0"/>
    </xf>
    <xf numFmtId="0" fontId="29" fillId="24" borderId="14" xfId="42" applyFont="1" applyFill="1" applyBorder="1" applyAlignment="1">
      <alignment horizontal="left"/>
    </xf>
    <xf numFmtId="0" fontId="31" fillId="24" borderId="14" xfId="42" applyFont="1" applyFill="1" applyBorder="1" applyAlignment="1">
      <alignment horizontal="center"/>
    </xf>
    <xf numFmtId="2" fontId="32" fillId="24" borderId="15" xfId="0" applyNumberFormat="1" applyFont="1" applyFill="1" applyBorder="1" applyAlignment="1">
      <alignment horizontal="center" vertical="center"/>
    </xf>
    <xf numFmtId="2" fontId="32" fillId="24" borderId="16" xfId="0" applyNumberFormat="1" applyFont="1" applyFill="1" applyBorder="1" applyAlignment="1">
      <alignment horizontal="center" vertical="center"/>
    </xf>
    <xf numFmtId="2" fontId="32" fillId="24" borderId="17" xfId="0" applyNumberFormat="1" applyFont="1" applyFill="1" applyBorder="1" applyAlignment="1">
      <alignment horizontal="center" vertical="center"/>
    </xf>
    <xf numFmtId="0" fontId="34" fillId="0" borderId="18" xfId="42" applyFont="1" applyFill="1" applyBorder="1" applyAlignment="1">
      <alignment horizontal="left"/>
    </xf>
    <xf numFmtId="0" fontId="35" fillId="0" borderId="18" xfId="42" applyFont="1" applyFill="1" applyBorder="1" applyAlignment="1">
      <alignment horizontal="center"/>
    </xf>
    <xf numFmtId="0" fontId="34" fillId="24" borderId="18" xfId="42" applyFont="1" applyFill="1" applyBorder="1" applyAlignment="1">
      <alignment horizontal="left"/>
    </xf>
    <xf numFmtId="0" fontId="35" fillId="24" borderId="18" xfId="42" applyFont="1" applyFill="1" applyBorder="1" applyAlignment="1">
      <alignment horizontal="center"/>
    </xf>
    <xf numFmtId="0" fontId="31" fillId="0" borderId="18" xfId="42" applyFont="1" applyFill="1" applyBorder="1" applyAlignment="1">
      <alignment horizontal="center"/>
    </xf>
    <xf numFmtId="0" fontId="29" fillId="0" borderId="22" xfId="42" applyFont="1" applyFill="1" applyBorder="1" applyAlignment="1">
      <alignment horizontal="left"/>
    </xf>
    <xf numFmtId="2" fontId="32" fillId="0" borderId="23" xfId="0" applyNumberFormat="1" applyFont="1" applyBorder="1" applyAlignment="1">
      <alignment horizontal="center" vertical="center"/>
    </xf>
    <xf numFmtId="2" fontId="32" fillId="0" borderId="24" xfId="0" applyNumberFormat="1" applyFont="1" applyBorder="1" applyAlignment="1">
      <alignment horizontal="center" vertical="center"/>
    </xf>
    <xf numFmtId="2" fontId="32" fillId="0" borderId="25" xfId="0" applyNumberFormat="1" applyFont="1" applyBorder="1" applyAlignment="1">
      <alignment horizontal="center" vertical="center"/>
    </xf>
    <xf numFmtId="0" fontId="31" fillId="25" borderId="22" xfId="42" applyFont="1" applyFill="1" applyBorder="1" applyAlignment="1">
      <alignment horizontal="center"/>
    </xf>
    <xf numFmtId="2" fontId="0" fillId="0" borderId="0" xfId="0" applyNumberFormat="1"/>
    <xf numFmtId="0" fontId="0" fillId="26" borderId="0" xfId="0" applyFill="1" applyProtection="1">
      <protection locked="0"/>
    </xf>
    <xf numFmtId="0" fontId="18" fillId="26" borderId="0" xfId="0" applyNumberFormat="1" applyFont="1" applyFill="1" applyBorder="1" applyAlignment="1" applyProtection="1">
      <alignment horizontal="left" vertical="top"/>
      <protection locked="0"/>
    </xf>
    <xf numFmtId="0" fontId="22" fillId="26" borderId="0" xfId="0" applyFont="1" applyFill="1" applyBorder="1" applyAlignment="1" applyProtection="1">
      <protection locked="0"/>
    </xf>
    <xf numFmtId="0" fontId="27" fillId="27" borderId="11" xfId="0" applyFont="1" applyFill="1" applyBorder="1" applyAlignment="1" applyProtection="1">
      <alignment horizontal="center" vertical="center" wrapText="1"/>
      <protection locked="0"/>
    </xf>
    <xf numFmtId="2" fontId="32" fillId="27" borderId="16" xfId="0" applyNumberFormat="1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2" fontId="32" fillId="26" borderId="24" xfId="0" applyNumberFormat="1" applyFont="1" applyFill="1" applyBorder="1" applyAlignment="1">
      <alignment horizontal="center" vertical="center"/>
    </xf>
    <xf numFmtId="0" fontId="0" fillId="26" borderId="0" xfId="0" applyFill="1"/>
    <xf numFmtId="0" fontId="20" fillId="26" borderId="0" xfId="0" applyFont="1" applyFill="1" applyBorder="1"/>
    <xf numFmtId="44" fontId="32" fillId="0" borderId="24" xfId="43" applyFont="1" applyBorder="1" applyAlignment="1">
      <alignment horizontal="center" vertical="center"/>
    </xf>
    <xf numFmtId="44" fontId="32" fillId="0" borderId="0" xfId="43" applyFont="1" applyBorder="1" applyAlignment="1">
      <alignment horizontal="center" vertical="center"/>
    </xf>
    <xf numFmtId="44" fontId="0" fillId="0" borderId="0" xfId="43" applyFont="1" applyAlignment="1">
      <alignment vertical="center" textRotation="180"/>
    </xf>
    <xf numFmtId="44" fontId="0" fillId="0" borderId="0" xfId="43" applyFont="1" applyAlignment="1">
      <alignment vertical="center"/>
    </xf>
    <xf numFmtId="44" fontId="32" fillId="0" borderId="26" xfId="43" applyFont="1" applyBorder="1" applyAlignment="1">
      <alignment vertical="center"/>
    </xf>
    <xf numFmtId="44" fontId="32" fillId="0" borderId="27" xfId="43" applyFont="1" applyBorder="1" applyAlignment="1">
      <alignment vertical="center"/>
    </xf>
    <xf numFmtId="44" fontId="32" fillId="0" borderId="28" xfId="43" applyFont="1" applyBorder="1" applyAlignment="1">
      <alignment horizontal="center" vertical="center"/>
    </xf>
    <xf numFmtId="44" fontId="32" fillId="0" borderId="29" xfId="43" applyFont="1" applyBorder="1" applyAlignment="1">
      <alignment horizontal="center" vertical="center"/>
    </xf>
    <xf numFmtId="44" fontId="32" fillId="0" borderId="30" xfId="43" applyFont="1" applyBorder="1" applyAlignment="1">
      <alignment horizontal="center" vertical="center"/>
    </xf>
    <xf numFmtId="9" fontId="32" fillId="0" borderId="24" xfId="44" applyFont="1" applyBorder="1" applyAlignment="1">
      <alignment horizontal="center" vertical="center"/>
    </xf>
    <xf numFmtId="44" fontId="32" fillId="0" borderId="26" xfId="43" applyFont="1" applyBorder="1" applyAlignment="1">
      <alignment horizontal="center" vertical="center"/>
    </xf>
    <xf numFmtId="44" fontId="32" fillId="0" borderId="27" xfId="43" applyFont="1" applyBorder="1" applyAlignment="1">
      <alignment horizontal="center" vertical="center"/>
    </xf>
    <xf numFmtId="0" fontId="18" fillId="0" borderId="0" xfId="0" applyNumberFormat="1" applyFont="1" applyBorder="1" applyAlignment="1" applyProtection="1">
      <alignment horizontal="left" vertical="top"/>
      <protection locked="0"/>
    </xf>
    <xf numFmtId="0" fontId="20" fillId="0" borderId="0" xfId="0" applyFont="1" applyBorder="1"/>
    <xf numFmtId="0" fontId="24" fillId="0" borderId="10" xfId="0" applyFont="1" applyBorder="1" applyAlignment="1" applyProtection="1">
      <alignment horizontal="center" vertical="center"/>
      <protection locked="0"/>
    </xf>
    <xf numFmtId="44" fontId="0" fillId="0" borderId="0" xfId="43" applyFont="1" applyAlignment="1">
      <alignment horizontal="center" vertical="center" textRotation="180"/>
    </xf>
    <xf numFmtId="44" fontId="36" fillId="0" borderId="31" xfId="43" applyFont="1" applyBorder="1" applyAlignment="1">
      <alignment horizontal="center" vertical="center"/>
    </xf>
    <xf numFmtId="44" fontId="0" fillId="0" borderId="32" xfId="43" applyFont="1" applyBorder="1" applyAlignment="1">
      <alignment horizontal="center" vertical="center" textRotation="180"/>
    </xf>
    <xf numFmtId="44" fontId="32" fillId="0" borderId="33" xfId="43" applyFont="1" applyBorder="1" applyAlignment="1">
      <alignment horizontal="center" vertical="center"/>
    </xf>
    <xf numFmtId="44" fontId="32" fillId="0" borderId="34" xfId="43" applyFont="1" applyBorder="1" applyAlignment="1">
      <alignment horizontal="center" vertical="center"/>
    </xf>
    <xf numFmtId="44" fontId="0" fillId="0" borderId="35" xfId="43" applyFont="1" applyBorder="1" applyAlignment="1">
      <alignment horizontal="center" vertical="center" textRotation="180"/>
    </xf>
    <xf numFmtId="44" fontId="32" fillId="0" borderId="36" xfId="43" applyFont="1" applyBorder="1" applyAlignment="1">
      <alignment horizontal="center" vertical="center"/>
    </xf>
    <xf numFmtId="44" fontId="0" fillId="0" borderId="37" xfId="43" applyFont="1" applyBorder="1" applyAlignment="1">
      <alignment horizontal="center" vertical="center" textRotation="180"/>
    </xf>
    <xf numFmtId="44" fontId="32" fillId="0" borderId="38" xfId="43" applyFont="1" applyBorder="1" applyAlignment="1">
      <alignment horizontal="center" vertical="center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Excel Built-in Normal" xfId="42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Procentowy" xfId="44" builtinId="5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Walutowy" xfId="43" builtinId="4"/>
    <cellStyle name="Złe" xfId="41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152400</xdr:rowOff>
    </xdr:from>
    <xdr:to>
      <xdr:col>5</xdr:col>
      <xdr:colOff>285750</xdr:colOff>
      <xdr:row>3</xdr:row>
      <xdr:rowOff>28575</xdr:rowOff>
    </xdr:to>
    <xdr:pic>
      <xdr:nvPicPr>
        <xdr:cNvPr id="1025" name="Grafik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3400425" cy="6381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9"/>
  <sheetViews>
    <sheetView tabSelected="1" topLeftCell="N46" workbookViewId="0">
      <selection activeCell="AG41" sqref="AG41"/>
    </sheetView>
  </sheetViews>
  <sheetFormatPr defaultRowHeight="22.5" customHeight="1"/>
  <cols>
    <col min="1" max="1" width="4.28515625" customWidth="1"/>
    <col min="2" max="2" width="19.28515625" bestFit="1" customWidth="1"/>
    <col min="3" max="3" width="15.85546875" customWidth="1"/>
    <col min="4" max="8" width="7.28515625" customWidth="1"/>
    <col min="9" max="9" width="7.28515625" style="49" customWidth="1"/>
    <col min="10" max="14" width="7.28515625" customWidth="1"/>
    <col min="15" max="15" width="7.28515625" style="49" customWidth="1"/>
    <col min="16" max="18" width="7.28515625" customWidth="1"/>
    <col min="19" max="19" width="6.85546875" customWidth="1"/>
    <col min="20" max="21" width="9.85546875" style="51" bestFit="1" customWidth="1"/>
    <col min="22" max="22" width="9.7109375" style="52" customWidth="1"/>
    <col min="23" max="23" width="9.140625" style="53"/>
    <col min="24" max="24" width="9.7109375" style="54" bestFit="1" customWidth="1"/>
    <col min="25" max="28" width="9.7109375" style="51" bestFit="1" customWidth="1"/>
    <col min="29" max="32" width="9.7109375" bestFit="1" customWidth="1"/>
  </cols>
  <sheetData>
    <row r="1" spans="1:32" ht="22.5" customHeight="1">
      <c r="A1" s="1"/>
      <c r="B1" s="1"/>
      <c r="C1" s="1"/>
      <c r="D1" s="1"/>
      <c r="E1" s="1"/>
      <c r="F1" s="1"/>
      <c r="G1" s="1"/>
      <c r="H1" s="1"/>
      <c r="I1" s="41"/>
      <c r="J1" s="1"/>
      <c r="K1" s="1"/>
      <c r="L1" s="1"/>
      <c r="M1" s="1"/>
      <c r="N1" s="1"/>
      <c r="O1" s="41"/>
      <c r="P1" s="1"/>
      <c r="Q1" s="1"/>
      <c r="R1" s="1"/>
    </row>
    <row r="2" spans="1:32" ht="22.5" customHeight="1">
      <c r="A2" s="1"/>
      <c r="B2" s="1"/>
      <c r="C2" s="2"/>
      <c r="D2" s="2"/>
      <c r="E2" s="2"/>
      <c r="F2" s="2"/>
      <c r="G2" s="63" t="s">
        <v>0</v>
      </c>
      <c r="H2" s="63"/>
      <c r="I2" s="63"/>
      <c r="J2" s="63"/>
      <c r="K2" s="63"/>
      <c r="L2" s="63"/>
      <c r="M2" s="63"/>
      <c r="N2" s="63"/>
      <c r="O2" s="64" t="s">
        <v>1</v>
      </c>
      <c r="P2" s="64"/>
      <c r="Q2" s="64"/>
      <c r="R2" s="64"/>
    </row>
    <row r="3" spans="1:32" ht="22.5" customHeight="1">
      <c r="A3" s="1"/>
      <c r="B3" s="1"/>
      <c r="C3" s="2"/>
      <c r="D3" s="2"/>
      <c r="E3" s="2"/>
      <c r="F3" s="2"/>
      <c r="G3" s="2"/>
      <c r="H3" s="2"/>
      <c r="I3" s="42"/>
      <c r="J3" s="2"/>
      <c r="K3" s="2"/>
      <c r="L3" s="2"/>
      <c r="M3" s="2"/>
      <c r="N3" s="2"/>
      <c r="O3" s="50"/>
      <c r="P3" s="3"/>
      <c r="Q3" s="3"/>
      <c r="R3" s="3"/>
      <c r="AC3" s="51" t="s">
        <v>127</v>
      </c>
      <c r="AD3" s="60">
        <v>0.28000000000000003</v>
      </c>
    </row>
    <row r="4" spans="1:32" ht="22.5" customHeight="1">
      <c r="A4" s="1"/>
      <c r="B4" s="1"/>
      <c r="C4" s="4"/>
      <c r="D4" s="4"/>
      <c r="E4" s="4"/>
      <c r="F4" s="4"/>
      <c r="H4" s="4"/>
      <c r="I4" s="43"/>
      <c r="J4" s="4"/>
      <c r="K4" s="4"/>
      <c r="L4" s="4"/>
      <c r="N4" s="4"/>
      <c r="O4" s="43"/>
      <c r="P4" s="4"/>
      <c r="Q4" s="4"/>
      <c r="R4" s="4"/>
      <c r="Y4" s="61" t="s">
        <v>123</v>
      </c>
      <c r="Z4" s="62"/>
      <c r="AA4" s="61" t="s">
        <v>124</v>
      </c>
      <c r="AB4" s="62"/>
      <c r="AC4" s="61" t="s">
        <v>123</v>
      </c>
      <c r="AD4" s="62"/>
      <c r="AE4" s="61" t="s">
        <v>124</v>
      </c>
      <c r="AF4" s="62"/>
    </row>
    <row r="5" spans="1:32" ht="22.5" customHeight="1">
      <c r="A5" s="1"/>
      <c r="B5" s="1"/>
      <c r="C5" s="5"/>
      <c r="D5" s="65" t="s">
        <v>2</v>
      </c>
      <c r="E5" s="65"/>
      <c r="F5" s="65"/>
      <c r="G5" s="65"/>
      <c r="H5" s="65"/>
      <c r="I5" s="65"/>
      <c r="J5" s="65"/>
      <c r="K5" s="65"/>
      <c r="L5" s="65" t="s">
        <v>3</v>
      </c>
      <c r="M5" s="65"/>
      <c r="N5" s="65"/>
      <c r="O5" s="65"/>
      <c r="P5" s="65"/>
      <c r="Q5" s="65"/>
      <c r="R5" s="65"/>
      <c r="Y5" s="55" t="s">
        <v>125</v>
      </c>
      <c r="Z5" s="56" t="s">
        <v>126</v>
      </c>
      <c r="AA5" s="55" t="s">
        <v>125</v>
      </c>
      <c r="AB5" s="56" t="s">
        <v>126</v>
      </c>
      <c r="AC5" s="55" t="s">
        <v>125</v>
      </c>
      <c r="AD5" s="56" t="s">
        <v>126</v>
      </c>
      <c r="AE5" s="55" t="s">
        <v>125</v>
      </c>
      <c r="AF5" s="56" t="s">
        <v>126</v>
      </c>
    </row>
    <row r="6" spans="1:32" ht="22.5" customHeight="1" thickBot="1">
      <c r="A6" s="6" t="s">
        <v>4</v>
      </c>
      <c r="B6" s="7" t="s">
        <v>5</v>
      </c>
      <c r="C6" s="8" t="s">
        <v>6</v>
      </c>
      <c r="D6" s="9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44" t="s">
        <v>12</v>
      </c>
      <c r="J6" s="10" t="s">
        <v>13</v>
      </c>
      <c r="K6" s="11" t="s">
        <v>14</v>
      </c>
      <c r="L6" s="10" t="s">
        <v>9</v>
      </c>
      <c r="M6" s="10" t="s">
        <v>10</v>
      </c>
      <c r="N6" s="10" t="s">
        <v>11</v>
      </c>
      <c r="O6" s="44" t="s">
        <v>15</v>
      </c>
      <c r="P6" s="10" t="s">
        <v>13</v>
      </c>
      <c r="Q6" s="10" t="s">
        <v>16</v>
      </c>
      <c r="R6" s="11" t="s">
        <v>17</v>
      </c>
      <c r="U6" s="51" t="s">
        <v>128</v>
      </c>
      <c r="V6" s="52" t="s">
        <v>129</v>
      </c>
      <c r="Y6" s="67">
        <v>178.86178861788619</v>
      </c>
      <c r="Z6" s="67">
        <v>235.77235772357724</v>
      </c>
      <c r="AA6" s="67">
        <v>227.64227642276424</v>
      </c>
      <c r="AB6" s="67">
        <v>284.55284552845529</v>
      </c>
      <c r="AC6" s="67">
        <f>Y6*(1-$AD$3)</f>
        <v>128.78048780487805</v>
      </c>
      <c r="AD6" s="67">
        <f t="shared" ref="AD6:AF21" si="0">Z6*(1-$AD$3)</f>
        <v>169.7560975609756</v>
      </c>
      <c r="AE6" s="67">
        <f t="shared" si="0"/>
        <v>163.90243902439025</v>
      </c>
      <c r="AF6" s="67">
        <f t="shared" si="0"/>
        <v>204.8780487804878</v>
      </c>
    </row>
    <row r="7" spans="1:32" ht="22.5" customHeight="1">
      <c r="A7" s="24">
        <v>1</v>
      </c>
      <c r="B7" s="25" t="s">
        <v>84</v>
      </c>
      <c r="C7" s="26" t="s">
        <v>85</v>
      </c>
      <c r="D7" s="27">
        <v>299.94540000000001</v>
      </c>
      <c r="E7" s="28">
        <v>342.4674</v>
      </c>
      <c r="F7" s="28">
        <v>364.18439999999998</v>
      </c>
      <c r="G7" s="28">
        <v>385.35039999999998</v>
      </c>
      <c r="H7" s="28">
        <v>422.47640000000001</v>
      </c>
      <c r="I7" s="45">
        <v>443.96539999999999</v>
      </c>
      <c r="J7" s="28">
        <v>545.1404</v>
      </c>
      <c r="K7" s="29">
        <v>580.40440000000001</v>
      </c>
      <c r="L7" s="27">
        <v>347.4074</v>
      </c>
      <c r="M7" s="28">
        <v>355.5204</v>
      </c>
      <c r="N7" s="28">
        <v>370.64440000000002</v>
      </c>
      <c r="O7" s="45">
        <v>399.10640000000001</v>
      </c>
      <c r="P7" s="28">
        <v>458.0444</v>
      </c>
      <c r="Q7" s="28">
        <v>483.10539999999997</v>
      </c>
      <c r="R7" s="29">
        <v>547.66740000000004</v>
      </c>
      <c r="S7" s="40"/>
      <c r="T7" s="51">
        <f t="shared" ref="T7:T47" si="1">I7/1.83</f>
        <v>242.60404371584698</v>
      </c>
      <c r="U7" s="51">
        <f t="shared" ref="U7:U23" si="2">T7/2.8</f>
        <v>86.644301327088215</v>
      </c>
      <c r="V7" s="52">
        <f>U7*0.9+20</f>
        <v>97.979871194379399</v>
      </c>
      <c r="W7" s="68" t="s">
        <v>102</v>
      </c>
      <c r="X7" s="69">
        <f>V7*1.5</f>
        <v>146.96980679156911</v>
      </c>
      <c r="Y7" s="69">
        <f>$Y$6+X7</f>
        <v>325.8315954094553</v>
      </c>
      <c r="Z7" s="69">
        <f>$Z$6+X7</f>
        <v>382.74216451514633</v>
      </c>
      <c r="AA7" s="69">
        <f>$AA$6+X7</f>
        <v>374.61208321433332</v>
      </c>
      <c r="AB7" s="69">
        <f>$AB$6+X7</f>
        <v>431.52265232002441</v>
      </c>
      <c r="AC7" s="69">
        <f t="shared" ref="AC7:AC66" si="3">Y7*(1-$AD$3)</f>
        <v>234.5987486948078</v>
      </c>
      <c r="AD7" s="69">
        <f t="shared" si="0"/>
        <v>275.57435845090532</v>
      </c>
      <c r="AE7" s="69">
        <f t="shared" si="0"/>
        <v>269.72069991431999</v>
      </c>
      <c r="AF7" s="70">
        <f t="shared" si="0"/>
        <v>310.69630967041758</v>
      </c>
    </row>
    <row r="8" spans="1:32" ht="22.5" customHeight="1">
      <c r="A8" s="12">
        <v>2</v>
      </c>
      <c r="B8" s="13" t="s">
        <v>88</v>
      </c>
      <c r="C8" s="14" t="s">
        <v>89</v>
      </c>
      <c r="D8" s="15">
        <v>302.40780000000001</v>
      </c>
      <c r="E8" s="16">
        <v>344.9298</v>
      </c>
      <c r="F8" s="16">
        <v>366.64679999999998</v>
      </c>
      <c r="G8" s="16">
        <v>387.81279999999998</v>
      </c>
      <c r="H8" s="16">
        <v>424.93880000000001</v>
      </c>
      <c r="I8" s="46">
        <v>446.42779999999999</v>
      </c>
      <c r="J8" s="16">
        <v>547.6028</v>
      </c>
      <c r="K8" s="17">
        <v>582.86680000000001</v>
      </c>
      <c r="L8" s="15">
        <v>349.8698</v>
      </c>
      <c r="M8" s="16">
        <v>357.9828</v>
      </c>
      <c r="N8" s="16">
        <v>373.10680000000002</v>
      </c>
      <c r="O8" s="46">
        <v>401.56880000000001</v>
      </c>
      <c r="P8" s="16">
        <v>460.5068</v>
      </c>
      <c r="Q8" s="16">
        <v>485.56779999999998</v>
      </c>
      <c r="R8" s="17">
        <v>550.12980000000005</v>
      </c>
      <c r="T8" s="51">
        <f t="shared" si="1"/>
        <v>243.94961748633878</v>
      </c>
      <c r="U8" s="51">
        <f t="shared" si="2"/>
        <v>87.124863387978138</v>
      </c>
      <c r="V8" s="52">
        <f t="shared" ref="V8:V66" si="4">U8*0.9+20</f>
        <v>98.412377049180321</v>
      </c>
      <c r="W8" s="71"/>
      <c r="X8" s="51">
        <f t="shared" ref="X8:X66" si="5">V8*1.5</f>
        <v>147.61856557377047</v>
      </c>
      <c r="Y8" s="51">
        <f t="shared" ref="Y8:Y66" si="6">$Y$6+X8</f>
        <v>326.48035419165666</v>
      </c>
      <c r="Z8" s="51">
        <f t="shared" ref="Z8:Z66" si="7">$Z$6+X8</f>
        <v>383.39092329734774</v>
      </c>
      <c r="AA8" s="51">
        <f t="shared" ref="AA8:AA66" si="8">$AA$6+X8</f>
        <v>375.26084199653474</v>
      </c>
      <c r="AB8" s="51">
        <f t="shared" ref="AB8:AB66" si="9">$AB$6+X8</f>
        <v>432.17141110222576</v>
      </c>
      <c r="AC8" s="51">
        <f t="shared" si="3"/>
        <v>235.06585501799279</v>
      </c>
      <c r="AD8" s="51">
        <f t="shared" si="0"/>
        <v>276.04146477409034</v>
      </c>
      <c r="AE8" s="51">
        <f t="shared" si="0"/>
        <v>270.18780623750501</v>
      </c>
      <c r="AF8" s="72">
        <f t="shared" si="0"/>
        <v>311.16341599360254</v>
      </c>
    </row>
    <row r="9" spans="1:32" ht="22.5" customHeight="1">
      <c r="A9" s="18">
        <v>3</v>
      </c>
      <c r="B9" s="19" t="s">
        <v>90</v>
      </c>
      <c r="C9" s="34" t="s">
        <v>91</v>
      </c>
      <c r="D9" s="21">
        <v>307.33260000000001</v>
      </c>
      <c r="E9" s="22">
        <v>349.8546</v>
      </c>
      <c r="F9" s="22">
        <v>371.57159999999999</v>
      </c>
      <c r="G9" s="22">
        <v>392.73759999999999</v>
      </c>
      <c r="H9" s="22">
        <v>429.86360000000002</v>
      </c>
      <c r="I9" s="47">
        <v>451.3526</v>
      </c>
      <c r="J9" s="22">
        <v>552.52760000000001</v>
      </c>
      <c r="K9" s="23">
        <v>587.79160000000002</v>
      </c>
      <c r="L9" s="21">
        <v>354.7946</v>
      </c>
      <c r="M9" s="22">
        <v>362.9076</v>
      </c>
      <c r="N9" s="22">
        <v>378.03160000000003</v>
      </c>
      <c r="O9" s="47">
        <v>406.49360000000001</v>
      </c>
      <c r="P9" s="22">
        <v>465.4316</v>
      </c>
      <c r="Q9" s="22">
        <v>490.49259999999998</v>
      </c>
      <c r="R9" s="23">
        <v>555.05460000000005</v>
      </c>
      <c r="T9" s="51">
        <f t="shared" si="1"/>
        <v>246.6407650273224</v>
      </c>
      <c r="U9" s="51">
        <f t="shared" si="2"/>
        <v>88.085987509758013</v>
      </c>
      <c r="V9" s="52">
        <f t="shared" si="4"/>
        <v>99.277388758782209</v>
      </c>
      <c r="W9" s="71"/>
      <c r="X9" s="51">
        <f t="shared" si="5"/>
        <v>148.91608313817332</v>
      </c>
      <c r="Y9" s="51">
        <f t="shared" si="6"/>
        <v>327.77787175605954</v>
      </c>
      <c r="Z9" s="51">
        <f t="shared" si="7"/>
        <v>384.68844086175056</v>
      </c>
      <c r="AA9" s="51">
        <f t="shared" si="8"/>
        <v>376.55835956093756</v>
      </c>
      <c r="AB9" s="51">
        <f t="shared" si="9"/>
        <v>433.46892866662859</v>
      </c>
      <c r="AC9" s="51">
        <f t="shared" si="3"/>
        <v>236.00006766436286</v>
      </c>
      <c r="AD9" s="51">
        <f t="shared" si="0"/>
        <v>276.97567742046039</v>
      </c>
      <c r="AE9" s="51">
        <f t="shared" si="0"/>
        <v>271.12201888387506</v>
      </c>
      <c r="AF9" s="72">
        <f t="shared" si="0"/>
        <v>312.09762863997258</v>
      </c>
    </row>
    <row r="10" spans="1:32" ht="22.5" customHeight="1">
      <c r="A10" s="24">
        <v>4</v>
      </c>
      <c r="B10" s="13" t="s">
        <v>68</v>
      </c>
      <c r="C10" s="14" t="s">
        <v>69</v>
      </c>
      <c r="D10" s="15">
        <v>320.67059999999998</v>
      </c>
      <c r="E10" s="16">
        <v>363.19260000000003</v>
      </c>
      <c r="F10" s="16">
        <v>384.90960000000001</v>
      </c>
      <c r="G10" s="16">
        <v>406.07560000000001</v>
      </c>
      <c r="H10" s="16">
        <v>443.20159999999998</v>
      </c>
      <c r="I10" s="46">
        <v>464.69060000000002</v>
      </c>
      <c r="J10" s="16">
        <v>565.86559999999997</v>
      </c>
      <c r="K10" s="17">
        <v>601.12959999999998</v>
      </c>
      <c r="L10" s="15">
        <v>368.13260000000002</v>
      </c>
      <c r="M10" s="16">
        <v>376.24560000000002</v>
      </c>
      <c r="N10" s="16">
        <v>391.36959999999999</v>
      </c>
      <c r="O10" s="46">
        <v>419.83159999999998</v>
      </c>
      <c r="P10" s="16">
        <v>478.76960000000003</v>
      </c>
      <c r="Q10" s="16">
        <v>503.8306</v>
      </c>
      <c r="R10" s="17">
        <v>568.39260000000002</v>
      </c>
      <c r="T10" s="51">
        <f t="shared" si="1"/>
        <v>253.92928961748635</v>
      </c>
      <c r="U10" s="51">
        <f t="shared" si="2"/>
        <v>90.689032006245128</v>
      </c>
      <c r="V10" s="52">
        <f t="shared" si="4"/>
        <v>101.62012880562062</v>
      </c>
      <c r="W10" s="71"/>
      <c r="X10" s="51">
        <f t="shared" si="5"/>
        <v>152.43019320843092</v>
      </c>
      <c r="Y10" s="51">
        <f t="shared" si="6"/>
        <v>331.29198182631711</v>
      </c>
      <c r="Z10" s="51">
        <f t="shared" si="7"/>
        <v>388.20255093200819</v>
      </c>
      <c r="AA10" s="51">
        <f t="shared" si="8"/>
        <v>380.07246963119519</v>
      </c>
      <c r="AB10" s="51">
        <f t="shared" si="9"/>
        <v>436.98303873688621</v>
      </c>
      <c r="AC10" s="51">
        <f t="shared" si="3"/>
        <v>238.53022691494832</v>
      </c>
      <c r="AD10" s="51">
        <f t="shared" si="0"/>
        <v>279.50583667104587</v>
      </c>
      <c r="AE10" s="51">
        <f t="shared" si="0"/>
        <v>273.65217813446054</v>
      </c>
      <c r="AF10" s="72">
        <f t="shared" si="0"/>
        <v>314.62778789055807</v>
      </c>
    </row>
    <row r="11" spans="1:32" ht="22.5" customHeight="1">
      <c r="A11" s="12">
        <v>5</v>
      </c>
      <c r="B11" s="13" t="s">
        <v>80</v>
      </c>
      <c r="C11" s="14" t="s">
        <v>81</v>
      </c>
      <c r="D11" s="15">
        <v>320.67059999999998</v>
      </c>
      <c r="E11" s="16">
        <v>363.19260000000003</v>
      </c>
      <c r="F11" s="16">
        <v>384.90960000000001</v>
      </c>
      <c r="G11" s="16">
        <v>406.07560000000001</v>
      </c>
      <c r="H11" s="16">
        <v>443.20159999999998</v>
      </c>
      <c r="I11" s="46">
        <v>464.69060000000002</v>
      </c>
      <c r="J11" s="16">
        <v>565.86559999999997</v>
      </c>
      <c r="K11" s="17">
        <v>601.12959999999998</v>
      </c>
      <c r="L11" s="15">
        <v>368.13260000000002</v>
      </c>
      <c r="M11" s="16">
        <v>376.24560000000002</v>
      </c>
      <c r="N11" s="16">
        <v>391.36959999999999</v>
      </c>
      <c r="O11" s="46">
        <v>419.83159999999998</v>
      </c>
      <c r="P11" s="16">
        <v>478.76960000000003</v>
      </c>
      <c r="Q11" s="16">
        <v>503.8306</v>
      </c>
      <c r="R11" s="17">
        <v>568.39260000000002</v>
      </c>
      <c r="T11" s="51">
        <f t="shared" si="1"/>
        <v>253.92928961748635</v>
      </c>
      <c r="U11" s="51">
        <f t="shared" si="2"/>
        <v>90.689032006245128</v>
      </c>
      <c r="V11" s="52">
        <f t="shared" si="4"/>
        <v>101.62012880562062</v>
      </c>
      <c r="W11" s="71"/>
      <c r="X11" s="51">
        <f t="shared" si="5"/>
        <v>152.43019320843092</v>
      </c>
      <c r="Y11" s="51">
        <f t="shared" si="6"/>
        <v>331.29198182631711</v>
      </c>
      <c r="Z11" s="51">
        <f t="shared" si="7"/>
        <v>388.20255093200819</v>
      </c>
      <c r="AA11" s="51">
        <f t="shared" si="8"/>
        <v>380.07246963119519</v>
      </c>
      <c r="AB11" s="51">
        <f t="shared" si="9"/>
        <v>436.98303873688621</v>
      </c>
      <c r="AC11" s="51">
        <f t="shared" si="3"/>
        <v>238.53022691494832</v>
      </c>
      <c r="AD11" s="51">
        <f t="shared" si="0"/>
        <v>279.50583667104587</v>
      </c>
      <c r="AE11" s="51">
        <f t="shared" si="0"/>
        <v>273.65217813446054</v>
      </c>
      <c r="AF11" s="72">
        <f t="shared" si="0"/>
        <v>314.62778789055807</v>
      </c>
    </row>
    <row r="12" spans="1:32" ht="22.5" customHeight="1">
      <c r="A12" s="18">
        <v>6</v>
      </c>
      <c r="B12" s="13" t="s">
        <v>36</v>
      </c>
      <c r="C12" s="14" t="s">
        <v>37</v>
      </c>
      <c r="D12" s="15">
        <v>331.95659999999998</v>
      </c>
      <c r="E12" s="16">
        <v>374.47859999999997</v>
      </c>
      <c r="F12" s="16">
        <v>396.19560000000001</v>
      </c>
      <c r="G12" s="16">
        <v>417.36160000000001</v>
      </c>
      <c r="H12" s="16">
        <v>454.48759999999999</v>
      </c>
      <c r="I12" s="46">
        <v>475.97660000000002</v>
      </c>
      <c r="J12" s="16">
        <v>577.15160000000003</v>
      </c>
      <c r="K12" s="17">
        <v>612.41560000000004</v>
      </c>
      <c r="L12" s="15">
        <v>379.41860000000003</v>
      </c>
      <c r="M12" s="16">
        <v>387.53160000000003</v>
      </c>
      <c r="N12" s="16">
        <v>402.65559999999999</v>
      </c>
      <c r="O12" s="46">
        <v>431.11759999999998</v>
      </c>
      <c r="P12" s="16">
        <v>490.05560000000003</v>
      </c>
      <c r="Q12" s="16">
        <v>515.11659999999995</v>
      </c>
      <c r="R12" s="17">
        <v>579.67859999999996</v>
      </c>
      <c r="T12" s="51">
        <f t="shared" si="1"/>
        <v>260.09650273224042</v>
      </c>
      <c r="U12" s="51">
        <f t="shared" si="2"/>
        <v>92.891608118657302</v>
      </c>
      <c r="V12" s="52">
        <f t="shared" si="4"/>
        <v>103.60244730679157</v>
      </c>
      <c r="W12" s="71"/>
      <c r="X12" s="51">
        <f t="shared" si="5"/>
        <v>155.40367096018736</v>
      </c>
      <c r="Y12" s="51">
        <f t="shared" si="6"/>
        <v>334.26545957807355</v>
      </c>
      <c r="Z12" s="51">
        <f t="shared" si="7"/>
        <v>391.17602868376457</v>
      </c>
      <c r="AA12" s="51">
        <f t="shared" si="8"/>
        <v>383.04594738295157</v>
      </c>
      <c r="AB12" s="51">
        <f t="shared" si="9"/>
        <v>439.95651648864265</v>
      </c>
      <c r="AC12" s="51">
        <f t="shared" si="3"/>
        <v>240.67113089621296</v>
      </c>
      <c r="AD12" s="51">
        <f t="shared" si="0"/>
        <v>281.64674065231048</v>
      </c>
      <c r="AE12" s="51">
        <f t="shared" si="0"/>
        <v>275.7930821157251</v>
      </c>
      <c r="AF12" s="72">
        <f t="shared" si="0"/>
        <v>316.76869187182268</v>
      </c>
    </row>
    <row r="13" spans="1:32" ht="22.5" customHeight="1">
      <c r="A13" s="24">
        <v>7</v>
      </c>
      <c r="B13" s="13" t="s">
        <v>32</v>
      </c>
      <c r="C13" s="14" t="s">
        <v>33</v>
      </c>
      <c r="D13" s="15">
        <v>342.62700000000001</v>
      </c>
      <c r="E13" s="16">
        <v>385.149</v>
      </c>
      <c r="F13" s="16">
        <v>406.86599999999999</v>
      </c>
      <c r="G13" s="16">
        <v>428.03199999999998</v>
      </c>
      <c r="H13" s="16">
        <v>465.15800000000002</v>
      </c>
      <c r="I13" s="46">
        <v>486.64699999999999</v>
      </c>
      <c r="J13" s="16">
        <v>587.822</v>
      </c>
      <c r="K13" s="17">
        <v>623.08600000000001</v>
      </c>
      <c r="L13" s="15">
        <v>390.089</v>
      </c>
      <c r="M13" s="16">
        <v>398.202</v>
      </c>
      <c r="N13" s="16">
        <v>413.32600000000002</v>
      </c>
      <c r="O13" s="46">
        <v>441.78800000000001</v>
      </c>
      <c r="P13" s="16">
        <v>500.726</v>
      </c>
      <c r="Q13" s="16">
        <v>525.78700000000003</v>
      </c>
      <c r="R13" s="17">
        <v>590.34900000000005</v>
      </c>
      <c r="T13" s="51">
        <f t="shared" si="1"/>
        <v>265.92732240437158</v>
      </c>
      <c r="U13" s="51">
        <f t="shared" si="2"/>
        <v>94.974043715847003</v>
      </c>
      <c r="V13" s="52">
        <f t="shared" si="4"/>
        <v>105.47663934426231</v>
      </c>
      <c r="W13" s="71"/>
      <c r="X13" s="51">
        <f t="shared" si="5"/>
        <v>158.21495901639346</v>
      </c>
      <c r="Y13" s="51">
        <f t="shared" si="6"/>
        <v>337.07674763427963</v>
      </c>
      <c r="Z13" s="51">
        <f t="shared" si="7"/>
        <v>393.98731673997071</v>
      </c>
      <c r="AA13" s="51">
        <f t="shared" si="8"/>
        <v>385.85723543915771</v>
      </c>
      <c r="AB13" s="51">
        <f t="shared" si="9"/>
        <v>442.76780454484879</v>
      </c>
      <c r="AC13" s="51">
        <f t="shared" si="3"/>
        <v>242.69525829668132</v>
      </c>
      <c r="AD13" s="51">
        <f t="shared" si="0"/>
        <v>283.67086805277887</v>
      </c>
      <c r="AE13" s="51">
        <f t="shared" si="0"/>
        <v>277.81720951619354</v>
      </c>
      <c r="AF13" s="72">
        <f t="shared" si="0"/>
        <v>318.79281927229113</v>
      </c>
    </row>
    <row r="14" spans="1:32" ht="22.5" customHeight="1">
      <c r="A14" s="12">
        <v>8</v>
      </c>
      <c r="B14" s="13" t="s">
        <v>96</v>
      </c>
      <c r="C14" s="14" t="s">
        <v>97</v>
      </c>
      <c r="D14" s="15">
        <v>345.49979999999999</v>
      </c>
      <c r="E14" s="16">
        <v>388.02179999999998</v>
      </c>
      <c r="F14" s="16">
        <v>409.73880000000003</v>
      </c>
      <c r="G14" s="16">
        <v>430.90480000000002</v>
      </c>
      <c r="H14" s="16">
        <v>468.0308</v>
      </c>
      <c r="I14" s="46">
        <v>489.51979999999998</v>
      </c>
      <c r="J14" s="16">
        <v>590.69479999999999</v>
      </c>
      <c r="K14" s="17">
        <v>625.9588</v>
      </c>
      <c r="L14" s="15">
        <v>392.96179999999998</v>
      </c>
      <c r="M14" s="16">
        <v>401.07479999999998</v>
      </c>
      <c r="N14" s="16">
        <v>416.19880000000001</v>
      </c>
      <c r="O14" s="46">
        <v>444.66079999999999</v>
      </c>
      <c r="P14" s="16">
        <v>503.59879999999998</v>
      </c>
      <c r="Q14" s="16">
        <v>528.65980000000002</v>
      </c>
      <c r="R14" s="17">
        <v>593.22180000000003</v>
      </c>
      <c r="T14" s="51">
        <f t="shared" si="1"/>
        <v>267.4971584699453</v>
      </c>
      <c r="U14" s="51">
        <f t="shared" si="2"/>
        <v>95.534699453551895</v>
      </c>
      <c r="V14" s="52">
        <f t="shared" si="4"/>
        <v>105.98122950819671</v>
      </c>
      <c r="W14" s="71"/>
      <c r="X14" s="51">
        <f t="shared" si="5"/>
        <v>158.97184426229506</v>
      </c>
      <c r="Y14" s="51">
        <f t="shared" si="6"/>
        <v>337.83363288018126</v>
      </c>
      <c r="Z14" s="51">
        <f t="shared" si="7"/>
        <v>394.74420198587234</v>
      </c>
      <c r="AA14" s="51">
        <f t="shared" si="8"/>
        <v>386.61412068505933</v>
      </c>
      <c r="AB14" s="51">
        <f t="shared" si="9"/>
        <v>443.52468979075036</v>
      </c>
      <c r="AC14" s="51">
        <f t="shared" si="3"/>
        <v>243.24021567373049</v>
      </c>
      <c r="AD14" s="51">
        <f t="shared" si="0"/>
        <v>284.21582542982804</v>
      </c>
      <c r="AE14" s="51">
        <f t="shared" si="0"/>
        <v>278.36216689324272</v>
      </c>
      <c r="AF14" s="72">
        <f t="shared" si="0"/>
        <v>319.33777664934024</v>
      </c>
    </row>
    <row r="15" spans="1:32" ht="22.5" customHeight="1">
      <c r="A15" s="18">
        <v>9</v>
      </c>
      <c r="B15" s="13" t="s">
        <v>40</v>
      </c>
      <c r="C15" s="14" t="s">
        <v>41</v>
      </c>
      <c r="D15" s="15">
        <v>346.73099999999999</v>
      </c>
      <c r="E15" s="16">
        <v>389.25299999999999</v>
      </c>
      <c r="F15" s="16">
        <v>410.97</v>
      </c>
      <c r="G15" s="16">
        <v>432.13600000000002</v>
      </c>
      <c r="H15" s="16">
        <v>469.262</v>
      </c>
      <c r="I15" s="46">
        <v>490.75099999999998</v>
      </c>
      <c r="J15" s="16">
        <v>591.92600000000004</v>
      </c>
      <c r="K15" s="17">
        <v>627.19000000000005</v>
      </c>
      <c r="L15" s="15">
        <v>394.19299999999998</v>
      </c>
      <c r="M15" s="16">
        <v>402.30599999999998</v>
      </c>
      <c r="N15" s="16">
        <v>417.43</v>
      </c>
      <c r="O15" s="46">
        <v>445.892</v>
      </c>
      <c r="P15" s="16">
        <v>504.83</v>
      </c>
      <c r="Q15" s="16">
        <v>529.89099999999996</v>
      </c>
      <c r="R15" s="17">
        <v>594.45299999999997</v>
      </c>
      <c r="T15" s="51">
        <f t="shared" si="1"/>
        <v>268.16994535519126</v>
      </c>
      <c r="U15" s="51">
        <f t="shared" si="2"/>
        <v>95.774980483996885</v>
      </c>
      <c r="V15" s="52">
        <f t="shared" si="4"/>
        <v>106.19748243559719</v>
      </c>
      <c r="W15" s="71"/>
      <c r="X15" s="51">
        <f t="shared" si="5"/>
        <v>159.2962236533958</v>
      </c>
      <c r="Y15" s="51">
        <f t="shared" si="6"/>
        <v>338.15801227128202</v>
      </c>
      <c r="Z15" s="51">
        <f t="shared" si="7"/>
        <v>395.06858137697304</v>
      </c>
      <c r="AA15" s="51">
        <f t="shared" si="8"/>
        <v>386.93850007616004</v>
      </c>
      <c r="AB15" s="51">
        <f t="shared" si="9"/>
        <v>443.84906918185106</v>
      </c>
      <c r="AC15" s="51">
        <f t="shared" si="3"/>
        <v>243.47376883532306</v>
      </c>
      <c r="AD15" s="51">
        <f t="shared" si="0"/>
        <v>284.44937859142055</v>
      </c>
      <c r="AE15" s="51">
        <f t="shared" si="0"/>
        <v>278.59572005483523</v>
      </c>
      <c r="AF15" s="72">
        <f t="shared" si="0"/>
        <v>319.57132981093275</v>
      </c>
    </row>
    <row r="16" spans="1:32" ht="22.5" customHeight="1">
      <c r="A16" s="24">
        <v>10</v>
      </c>
      <c r="B16" s="30" t="s">
        <v>62</v>
      </c>
      <c r="C16" s="31" t="s">
        <v>63</v>
      </c>
      <c r="D16" s="21">
        <v>347.75700000000001</v>
      </c>
      <c r="E16" s="22">
        <v>390.279</v>
      </c>
      <c r="F16" s="22">
        <v>411.99599999999998</v>
      </c>
      <c r="G16" s="22">
        <v>433.16199999999998</v>
      </c>
      <c r="H16" s="22">
        <v>470.28800000000001</v>
      </c>
      <c r="I16" s="47">
        <v>491.77699999999999</v>
      </c>
      <c r="J16" s="22">
        <v>592.952</v>
      </c>
      <c r="K16" s="23">
        <v>628.21600000000001</v>
      </c>
      <c r="L16" s="21">
        <v>395.21899999999999</v>
      </c>
      <c r="M16" s="22">
        <v>403.33199999999999</v>
      </c>
      <c r="N16" s="22">
        <v>418.45600000000002</v>
      </c>
      <c r="O16" s="47">
        <v>446.91800000000001</v>
      </c>
      <c r="P16" s="22">
        <v>505.85599999999999</v>
      </c>
      <c r="Q16" s="22">
        <v>530.91700000000003</v>
      </c>
      <c r="R16" s="23">
        <v>595.47900000000004</v>
      </c>
      <c r="T16" s="51">
        <f t="shared" si="1"/>
        <v>268.73060109289617</v>
      </c>
      <c r="U16" s="51">
        <f t="shared" si="2"/>
        <v>95.975214676034355</v>
      </c>
      <c r="V16" s="52">
        <f t="shared" si="4"/>
        <v>106.37769320843093</v>
      </c>
      <c r="W16" s="71"/>
      <c r="X16" s="51">
        <f t="shared" si="5"/>
        <v>159.5665398126464</v>
      </c>
      <c r="Y16" s="51">
        <f t="shared" si="6"/>
        <v>338.42832843053259</v>
      </c>
      <c r="Z16" s="51">
        <f t="shared" si="7"/>
        <v>395.33889753622361</v>
      </c>
      <c r="AA16" s="51">
        <f t="shared" si="8"/>
        <v>387.20881623541061</v>
      </c>
      <c r="AB16" s="51">
        <f t="shared" si="9"/>
        <v>444.11938534110169</v>
      </c>
      <c r="AC16" s="51">
        <f t="shared" si="3"/>
        <v>243.66839646998346</v>
      </c>
      <c r="AD16" s="51">
        <f t="shared" si="0"/>
        <v>284.64400622608099</v>
      </c>
      <c r="AE16" s="51">
        <f t="shared" si="0"/>
        <v>278.7903476894956</v>
      </c>
      <c r="AF16" s="72">
        <f t="shared" si="0"/>
        <v>319.76595744559319</v>
      </c>
    </row>
    <row r="17" spans="1:32" ht="22.5" customHeight="1">
      <c r="A17" s="12">
        <v>11</v>
      </c>
      <c r="B17" s="32" t="s">
        <v>64</v>
      </c>
      <c r="C17" s="33" t="s">
        <v>65</v>
      </c>
      <c r="D17" s="15">
        <v>347.75700000000001</v>
      </c>
      <c r="E17" s="16">
        <v>390.279</v>
      </c>
      <c r="F17" s="16">
        <v>411.99599999999998</v>
      </c>
      <c r="G17" s="16">
        <v>433.16199999999998</v>
      </c>
      <c r="H17" s="16">
        <v>470.28800000000001</v>
      </c>
      <c r="I17" s="46">
        <v>491.77699999999999</v>
      </c>
      <c r="J17" s="16">
        <v>592.952</v>
      </c>
      <c r="K17" s="17">
        <v>628.21600000000001</v>
      </c>
      <c r="L17" s="15">
        <v>395.21899999999999</v>
      </c>
      <c r="M17" s="16">
        <v>403.33199999999999</v>
      </c>
      <c r="N17" s="16">
        <v>418.45600000000002</v>
      </c>
      <c r="O17" s="46">
        <v>446.91800000000001</v>
      </c>
      <c r="P17" s="16">
        <v>505.85599999999999</v>
      </c>
      <c r="Q17" s="16">
        <v>530.91700000000003</v>
      </c>
      <c r="R17" s="17">
        <v>595.47900000000004</v>
      </c>
      <c r="T17" s="51">
        <f t="shared" si="1"/>
        <v>268.73060109289617</v>
      </c>
      <c r="U17" s="51">
        <f t="shared" si="2"/>
        <v>95.975214676034355</v>
      </c>
      <c r="V17" s="52">
        <f t="shared" si="4"/>
        <v>106.37769320843093</v>
      </c>
      <c r="W17" s="71"/>
      <c r="X17" s="51">
        <f t="shared" si="5"/>
        <v>159.5665398126464</v>
      </c>
      <c r="Y17" s="51">
        <f t="shared" si="6"/>
        <v>338.42832843053259</v>
      </c>
      <c r="Z17" s="51">
        <f t="shared" si="7"/>
        <v>395.33889753622361</v>
      </c>
      <c r="AA17" s="51">
        <f t="shared" si="8"/>
        <v>387.20881623541061</v>
      </c>
      <c r="AB17" s="51">
        <f t="shared" si="9"/>
        <v>444.11938534110169</v>
      </c>
      <c r="AC17" s="51">
        <f t="shared" si="3"/>
        <v>243.66839646998346</v>
      </c>
      <c r="AD17" s="51">
        <f t="shared" si="0"/>
        <v>284.64400622608099</v>
      </c>
      <c r="AE17" s="51">
        <f t="shared" si="0"/>
        <v>278.7903476894956</v>
      </c>
      <c r="AF17" s="72">
        <f t="shared" si="0"/>
        <v>319.76595744559319</v>
      </c>
    </row>
    <row r="18" spans="1:32" ht="22.5" customHeight="1">
      <c r="A18" s="18">
        <v>12</v>
      </c>
      <c r="B18" s="30" t="s">
        <v>66</v>
      </c>
      <c r="C18" s="31" t="s">
        <v>67</v>
      </c>
      <c r="D18" s="21">
        <v>352.06619999999998</v>
      </c>
      <c r="E18" s="22">
        <v>394.58819999999997</v>
      </c>
      <c r="F18" s="22">
        <v>416.30520000000001</v>
      </c>
      <c r="G18" s="22">
        <v>437.47120000000001</v>
      </c>
      <c r="H18" s="22">
        <v>474.59719999999999</v>
      </c>
      <c r="I18" s="47">
        <v>496.08620000000002</v>
      </c>
      <c r="J18" s="22">
        <v>597.26120000000003</v>
      </c>
      <c r="K18" s="23">
        <v>632.52520000000004</v>
      </c>
      <c r="L18" s="21">
        <v>399.52820000000003</v>
      </c>
      <c r="M18" s="22">
        <v>407.64120000000003</v>
      </c>
      <c r="N18" s="22">
        <v>422.76519999999999</v>
      </c>
      <c r="O18" s="47">
        <v>451.22719999999998</v>
      </c>
      <c r="P18" s="22">
        <v>510.16520000000003</v>
      </c>
      <c r="Q18" s="22">
        <v>535.22619999999995</v>
      </c>
      <c r="R18" s="23">
        <v>599.78819999999996</v>
      </c>
      <c r="T18" s="51">
        <f t="shared" si="1"/>
        <v>271.08535519125684</v>
      </c>
      <c r="U18" s="51">
        <f t="shared" si="2"/>
        <v>96.816198282591728</v>
      </c>
      <c r="V18" s="52">
        <f t="shared" si="4"/>
        <v>107.13457845433255</v>
      </c>
      <c r="W18" s="71"/>
      <c r="X18" s="51">
        <f t="shared" si="5"/>
        <v>160.70186768149884</v>
      </c>
      <c r="Y18" s="51">
        <f t="shared" si="6"/>
        <v>339.563656299385</v>
      </c>
      <c r="Z18" s="51">
        <f t="shared" si="7"/>
        <v>396.47422540507608</v>
      </c>
      <c r="AA18" s="51">
        <f t="shared" si="8"/>
        <v>388.34414410426308</v>
      </c>
      <c r="AB18" s="51">
        <f t="shared" si="9"/>
        <v>445.25471320995416</v>
      </c>
      <c r="AC18" s="51">
        <f t="shared" si="3"/>
        <v>244.48583253555719</v>
      </c>
      <c r="AD18" s="51">
        <f t="shared" si="0"/>
        <v>285.46144229165475</v>
      </c>
      <c r="AE18" s="51">
        <f t="shared" si="0"/>
        <v>279.60778375506942</v>
      </c>
      <c r="AF18" s="72">
        <f t="shared" si="0"/>
        <v>320.583393511167</v>
      </c>
    </row>
    <row r="19" spans="1:32" ht="22.5" customHeight="1">
      <c r="A19" s="24">
        <v>13</v>
      </c>
      <c r="B19" s="13" t="s">
        <v>20</v>
      </c>
      <c r="C19" s="14" t="s">
        <v>21</v>
      </c>
      <c r="D19" s="15">
        <v>352.27140000000003</v>
      </c>
      <c r="E19" s="16">
        <v>394.79340000000002</v>
      </c>
      <c r="F19" s="16">
        <v>416.5104</v>
      </c>
      <c r="G19" s="16">
        <v>437.6764</v>
      </c>
      <c r="H19" s="16">
        <v>474.80239999999998</v>
      </c>
      <c r="I19" s="46">
        <v>496.29140000000001</v>
      </c>
      <c r="J19" s="16">
        <v>597.46640000000002</v>
      </c>
      <c r="K19" s="17">
        <v>632.73040000000003</v>
      </c>
      <c r="L19" s="15">
        <v>399.73340000000002</v>
      </c>
      <c r="M19" s="16">
        <v>407.84640000000002</v>
      </c>
      <c r="N19" s="16">
        <v>422.97039999999998</v>
      </c>
      <c r="O19" s="46">
        <v>451.43239999999997</v>
      </c>
      <c r="P19" s="16">
        <v>510.37040000000002</v>
      </c>
      <c r="Q19" s="16">
        <v>535.43140000000005</v>
      </c>
      <c r="R19" s="17">
        <v>599.99339999999995</v>
      </c>
      <c r="T19" s="51">
        <f t="shared" si="1"/>
        <v>271.19748633879783</v>
      </c>
      <c r="U19" s="51">
        <f t="shared" si="2"/>
        <v>96.856245120999233</v>
      </c>
      <c r="V19" s="52">
        <f t="shared" si="4"/>
        <v>107.17062060889931</v>
      </c>
      <c r="W19" s="71"/>
      <c r="X19" s="51">
        <f t="shared" si="5"/>
        <v>160.75593091334898</v>
      </c>
      <c r="Y19" s="51">
        <f t="shared" si="6"/>
        <v>339.61771953123514</v>
      </c>
      <c r="Z19" s="51">
        <f t="shared" si="7"/>
        <v>396.52828863692622</v>
      </c>
      <c r="AA19" s="51">
        <f t="shared" si="8"/>
        <v>388.39820733611322</v>
      </c>
      <c r="AB19" s="51">
        <f t="shared" si="9"/>
        <v>445.3087764418043</v>
      </c>
      <c r="AC19" s="51">
        <f t="shared" si="3"/>
        <v>244.5247580624893</v>
      </c>
      <c r="AD19" s="51">
        <f t="shared" si="0"/>
        <v>285.50036781858688</v>
      </c>
      <c r="AE19" s="51">
        <f t="shared" si="0"/>
        <v>279.6467092820015</v>
      </c>
      <c r="AF19" s="72">
        <f t="shared" si="0"/>
        <v>320.62231903809908</v>
      </c>
    </row>
    <row r="20" spans="1:32" ht="22.5" customHeight="1">
      <c r="A20" s="12">
        <v>14</v>
      </c>
      <c r="B20" s="19" t="s">
        <v>70</v>
      </c>
      <c r="C20" s="34" t="s">
        <v>71</v>
      </c>
      <c r="D20" s="21">
        <v>352.27140000000003</v>
      </c>
      <c r="E20" s="22">
        <v>394.79340000000002</v>
      </c>
      <c r="F20" s="22">
        <v>416.5104</v>
      </c>
      <c r="G20" s="22">
        <v>437.6764</v>
      </c>
      <c r="H20" s="22">
        <v>474.80239999999998</v>
      </c>
      <c r="I20" s="47">
        <v>496.29140000000001</v>
      </c>
      <c r="J20" s="22">
        <v>597.46640000000002</v>
      </c>
      <c r="K20" s="23">
        <v>632.73040000000003</v>
      </c>
      <c r="L20" s="21">
        <v>399.73340000000002</v>
      </c>
      <c r="M20" s="22">
        <v>407.84640000000002</v>
      </c>
      <c r="N20" s="22">
        <v>422.97039999999998</v>
      </c>
      <c r="O20" s="47">
        <v>451.43239999999997</v>
      </c>
      <c r="P20" s="22">
        <v>510.37040000000002</v>
      </c>
      <c r="Q20" s="22">
        <v>535.43140000000005</v>
      </c>
      <c r="R20" s="23">
        <v>599.99339999999995</v>
      </c>
      <c r="T20" s="51">
        <f t="shared" si="1"/>
        <v>271.19748633879783</v>
      </c>
      <c r="U20" s="51">
        <f t="shared" si="2"/>
        <v>96.856245120999233</v>
      </c>
      <c r="V20" s="52">
        <f t="shared" si="4"/>
        <v>107.17062060889931</v>
      </c>
      <c r="W20" s="71"/>
      <c r="X20" s="51">
        <f t="shared" si="5"/>
        <v>160.75593091334898</v>
      </c>
      <c r="Y20" s="51">
        <f t="shared" si="6"/>
        <v>339.61771953123514</v>
      </c>
      <c r="Z20" s="51">
        <f t="shared" si="7"/>
        <v>396.52828863692622</v>
      </c>
      <c r="AA20" s="51">
        <f t="shared" si="8"/>
        <v>388.39820733611322</v>
      </c>
      <c r="AB20" s="51">
        <f t="shared" si="9"/>
        <v>445.3087764418043</v>
      </c>
      <c r="AC20" s="51">
        <f t="shared" si="3"/>
        <v>244.5247580624893</v>
      </c>
      <c r="AD20" s="51">
        <f t="shared" si="0"/>
        <v>285.50036781858688</v>
      </c>
      <c r="AE20" s="51">
        <f t="shared" si="0"/>
        <v>279.6467092820015</v>
      </c>
      <c r="AF20" s="72">
        <f t="shared" si="0"/>
        <v>320.62231903809908</v>
      </c>
    </row>
    <row r="21" spans="1:32" ht="22.5" customHeight="1">
      <c r="A21" s="18">
        <v>15</v>
      </c>
      <c r="B21" s="19" t="s">
        <v>26</v>
      </c>
      <c r="C21" s="20" t="s">
        <v>27</v>
      </c>
      <c r="D21" s="21">
        <v>353.29739999999998</v>
      </c>
      <c r="E21" s="22">
        <v>395.81939999999997</v>
      </c>
      <c r="F21" s="22">
        <v>417.53640000000001</v>
      </c>
      <c r="G21" s="22">
        <v>438.70240000000001</v>
      </c>
      <c r="H21" s="22">
        <v>475.82839999999999</v>
      </c>
      <c r="I21" s="47">
        <v>497.31740000000002</v>
      </c>
      <c r="J21" s="22">
        <v>598.49239999999998</v>
      </c>
      <c r="K21" s="23">
        <v>633.75639999999999</v>
      </c>
      <c r="L21" s="21">
        <v>400.75940000000003</v>
      </c>
      <c r="M21" s="22">
        <v>408.87240000000003</v>
      </c>
      <c r="N21" s="22">
        <v>423.99639999999999</v>
      </c>
      <c r="O21" s="47">
        <v>452.45839999999998</v>
      </c>
      <c r="P21" s="22">
        <v>511.39640000000003</v>
      </c>
      <c r="Q21" s="22">
        <v>536.45740000000001</v>
      </c>
      <c r="R21" s="23">
        <v>601.01940000000002</v>
      </c>
      <c r="T21" s="51">
        <f t="shared" si="1"/>
        <v>271.75814207650274</v>
      </c>
      <c r="U21" s="51">
        <f t="shared" si="2"/>
        <v>97.056479313036704</v>
      </c>
      <c r="V21" s="52">
        <f t="shared" si="4"/>
        <v>107.35083138173303</v>
      </c>
      <c r="W21" s="71"/>
      <c r="X21" s="51">
        <f t="shared" si="5"/>
        <v>161.02624707259955</v>
      </c>
      <c r="Y21" s="51">
        <f t="shared" si="6"/>
        <v>339.88803569048571</v>
      </c>
      <c r="Z21" s="51">
        <f t="shared" si="7"/>
        <v>396.79860479617679</v>
      </c>
      <c r="AA21" s="51">
        <f t="shared" si="8"/>
        <v>388.66852349536379</v>
      </c>
      <c r="AB21" s="51">
        <f t="shared" si="9"/>
        <v>445.57909260105487</v>
      </c>
      <c r="AC21" s="51">
        <f t="shared" si="3"/>
        <v>244.7193856971497</v>
      </c>
      <c r="AD21" s="51">
        <f t="shared" si="0"/>
        <v>285.69499545324726</v>
      </c>
      <c r="AE21" s="51">
        <f t="shared" si="0"/>
        <v>279.84133691666193</v>
      </c>
      <c r="AF21" s="72">
        <f t="shared" si="0"/>
        <v>320.81694667275951</v>
      </c>
    </row>
    <row r="22" spans="1:32" ht="22.5" customHeight="1">
      <c r="A22" s="24">
        <v>16</v>
      </c>
      <c r="B22" s="13" t="s">
        <v>92</v>
      </c>
      <c r="C22" s="14" t="s">
        <v>93</v>
      </c>
      <c r="D22" s="15">
        <v>353.50259999999997</v>
      </c>
      <c r="E22" s="16">
        <v>396.02460000000002</v>
      </c>
      <c r="F22" s="16">
        <v>417.74160000000001</v>
      </c>
      <c r="G22" s="16">
        <v>438.9076</v>
      </c>
      <c r="H22" s="16">
        <v>476.03359999999998</v>
      </c>
      <c r="I22" s="46">
        <v>497.52260000000001</v>
      </c>
      <c r="J22" s="16">
        <v>598.69759999999997</v>
      </c>
      <c r="K22" s="17">
        <v>633.96159999999998</v>
      </c>
      <c r="L22" s="15">
        <v>400.96460000000002</v>
      </c>
      <c r="M22" s="16">
        <v>409.07760000000002</v>
      </c>
      <c r="N22" s="16">
        <v>424.20159999999998</v>
      </c>
      <c r="O22" s="46">
        <v>452.66359999999997</v>
      </c>
      <c r="P22" s="16">
        <v>511.60160000000002</v>
      </c>
      <c r="Q22" s="16">
        <v>536.6626</v>
      </c>
      <c r="R22" s="17">
        <v>601.22460000000001</v>
      </c>
      <c r="T22" s="51">
        <f t="shared" si="1"/>
        <v>271.87027322404373</v>
      </c>
      <c r="U22" s="51">
        <f t="shared" si="2"/>
        <v>97.096526151444195</v>
      </c>
      <c r="V22" s="52">
        <f t="shared" si="4"/>
        <v>107.38687353629977</v>
      </c>
      <c r="W22" s="71"/>
      <c r="X22" s="51">
        <f t="shared" si="5"/>
        <v>161.08031030444965</v>
      </c>
      <c r="Y22" s="51">
        <f t="shared" si="6"/>
        <v>339.94209892233584</v>
      </c>
      <c r="Z22" s="51">
        <f t="shared" si="7"/>
        <v>396.85266802802687</v>
      </c>
      <c r="AA22" s="51">
        <f t="shared" si="8"/>
        <v>388.72258672721387</v>
      </c>
      <c r="AB22" s="51">
        <f t="shared" si="9"/>
        <v>445.63315583290495</v>
      </c>
      <c r="AC22" s="51">
        <f t="shared" si="3"/>
        <v>244.75831122408181</v>
      </c>
      <c r="AD22" s="51">
        <f t="shared" ref="AD22:AD66" si="10">Z22*(1-$AD$3)</f>
        <v>285.73392098017933</v>
      </c>
      <c r="AE22" s="51">
        <f t="shared" ref="AE22:AE66" si="11">AA22*(1-$AD$3)</f>
        <v>279.88026244359395</v>
      </c>
      <c r="AF22" s="72">
        <f t="shared" ref="AF22:AF66" si="12">AB22*(1-$AD$3)</f>
        <v>320.85587219969153</v>
      </c>
    </row>
    <row r="23" spans="1:32" ht="22.5" customHeight="1">
      <c r="A23" s="12">
        <v>17</v>
      </c>
      <c r="B23" s="19" t="s">
        <v>18</v>
      </c>
      <c r="C23" s="20" t="s">
        <v>19</v>
      </c>
      <c r="D23" s="21">
        <v>356.17020000000002</v>
      </c>
      <c r="E23" s="22">
        <v>398.69220000000001</v>
      </c>
      <c r="F23" s="22">
        <v>420.4092</v>
      </c>
      <c r="G23" s="22">
        <v>441.5752</v>
      </c>
      <c r="H23" s="22">
        <v>478.70119999999997</v>
      </c>
      <c r="I23" s="47">
        <v>500.1902</v>
      </c>
      <c r="J23" s="22">
        <v>601.36519999999996</v>
      </c>
      <c r="K23" s="23">
        <v>636.62919999999997</v>
      </c>
      <c r="L23" s="21">
        <v>403.63220000000001</v>
      </c>
      <c r="M23" s="22">
        <v>411.74520000000001</v>
      </c>
      <c r="N23" s="22">
        <v>426.86919999999998</v>
      </c>
      <c r="O23" s="47">
        <v>455.33120000000002</v>
      </c>
      <c r="P23" s="22">
        <v>514.26919999999996</v>
      </c>
      <c r="Q23" s="22">
        <v>539.33019999999999</v>
      </c>
      <c r="R23" s="23">
        <v>603.8922</v>
      </c>
      <c r="T23" s="51">
        <f t="shared" si="1"/>
        <v>273.32797814207652</v>
      </c>
      <c r="U23" s="51">
        <f t="shared" si="2"/>
        <v>97.617135050741624</v>
      </c>
      <c r="V23" s="52">
        <f t="shared" si="4"/>
        <v>107.85542154566747</v>
      </c>
      <c r="W23" s="71"/>
      <c r="X23" s="51">
        <f t="shared" si="5"/>
        <v>161.7831323185012</v>
      </c>
      <c r="Y23" s="51">
        <f t="shared" si="6"/>
        <v>340.64492093638739</v>
      </c>
      <c r="Z23" s="51">
        <f t="shared" si="7"/>
        <v>397.55549004207842</v>
      </c>
      <c r="AA23" s="51">
        <f t="shared" si="8"/>
        <v>389.42540874126541</v>
      </c>
      <c r="AB23" s="51">
        <f t="shared" si="9"/>
        <v>446.3359778469565</v>
      </c>
      <c r="AC23" s="51">
        <f t="shared" si="3"/>
        <v>245.26434307419891</v>
      </c>
      <c r="AD23" s="51">
        <f t="shared" si="10"/>
        <v>286.23995283029643</v>
      </c>
      <c r="AE23" s="51">
        <f t="shared" si="11"/>
        <v>280.3862942937111</v>
      </c>
      <c r="AF23" s="72">
        <f t="shared" si="12"/>
        <v>321.36190404980869</v>
      </c>
    </row>
    <row r="24" spans="1:32" ht="22.5" customHeight="1">
      <c r="A24" s="18">
        <v>18</v>
      </c>
      <c r="B24" s="19" t="s">
        <v>86</v>
      </c>
      <c r="C24" s="34" t="s">
        <v>87</v>
      </c>
      <c r="D24" s="21">
        <v>303.02339999999998</v>
      </c>
      <c r="E24" s="22">
        <v>345.54539999999997</v>
      </c>
      <c r="F24" s="22">
        <v>367.26240000000001</v>
      </c>
      <c r="G24" s="22">
        <v>388.42840000000001</v>
      </c>
      <c r="H24" s="22">
        <v>425.55439999999999</v>
      </c>
      <c r="I24" s="47">
        <v>447.04340000000002</v>
      </c>
      <c r="J24" s="22">
        <v>548.21839999999997</v>
      </c>
      <c r="K24" s="23">
        <v>583.48239999999998</v>
      </c>
      <c r="L24" s="21">
        <v>350.48540000000003</v>
      </c>
      <c r="M24" s="22">
        <v>358.59840000000003</v>
      </c>
      <c r="N24" s="22">
        <v>373.72239999999999</v>
      </c>
      <c r="O24" s="47">
        <v>402.18439999999998</v>
      </c>
      <c r="P24" s="22">
        <v>461.12240000000003</v>
      </c>
      <c r="Q24" s="22">
        <v>486.18340000000001</v>
      </c>
      <c r="R24" s="23">
        <v>550.74540000000002</v>
      </c>
      <c r="T24" s="51">
        <f t="shared" si="1"/>
        <v>244.28601092896176</v>
      </c>
      <c r="U24" s="51">
        <f>T24/2.5</f>
        <v>97.714404371584706</v>
      </c>
      <c r="V24" s="52">
        <f t="shared" si="4"/>
        <v>107.94296393442623</v>
      </c>
      <c r="W24" s="71"/>
      <c r="X24" s="51">
        <f t="shared" si="5"/>
        <v>161.91444590163934</v>
      </c>
      <c r="Y24" s="51">
        <f t="shared" si="6"/>
        <v>340.77623451952553</v>
      </c>
      <c r="Z24" s="51">
        <f t="shared" si="7"/>
        <v>397.68680362521661</v>
      </c>
      <c r="AA24" s="51">
        <f t="shared" si="8"/>
        <v>389.55672232440361</v>
      </c>
      <c r="AB24" s="51">
        <f t="shared" si="9"/>
        <v>446.46729143009463</v>
      </c>
      <c r="AC24" s="51">
        <f t="shared" si="3"/>
        <v>245.35888885405836</v>
      </c>
      <c r="AD24" s="51">
        <f t="shared" si="10"/>
        <v>286.33449861015595</v>
      </c>
      <c r="AE24" s="51">
        <f t="shared" si="11"/>
        <v>280.48084007357056</v>
      </c>
      <c r="AF24" s="72">
        <f t="shared" si="12"/>
        <v>321.45644982966814</v>
      </c>
    </row>
    <row r="25" spans="1:32" ht="22.5" customHeight="1" thickBot="1">
      <c r="A25" s="24">
        <v>19</v>
      </c>
      <c r="B25" s="19" t="s">
        <v>46</v>
      </c>
      <c r="C25" s="20" t="s">
        <v>47</v>
      </c>
      <c r="D25" s="21">
        <v>357.40140000000002</v>
      </c>
      <c r="E25" s="22">
        <v>399.92340000000002</v>
      </c>
      <c r="F25" s="22">
        <v>421.6404</v>
      </c>
      <c r="G25" s="22">
        <v>442.8064</v>
      </c>
      <c r="H25" s="22">
        <v>479.93239999999997</v>
      </c>
      <c r="I25" s="47">
        <v>501.42140000000001</v>
      </c>
      <c r="J25" s="22">
        <v>602.59640000000002</v>
      </c>
      <c r="K25" s="23">
        <v>637.86040000000003</v>
      </c>
      <c r="L25" s="21">
        <v>404.86340000000001</v>
      </c>
      <c r="M25" s="22">
        <v>412.97640000000001</v>
      </c>
      <c r="N25" s="22">
        <v>428.10039999999998</v>
      </c>
      <c r="O25" s="47">
        <v>456.56240000000003</v>
      </c>
      <c r="P25" s="22">
        <v>515.50040000000001</v>
      </c>
      <c r="Q25" s="22">
        <v>540.56140000000005</v>
      </c>
      <c r="R25" s="23">
        <v>605.12339999999995</v>
      </c>
      <c r="T25" s="51">
        <f t="shared" si="1"/>
        <v>274.00076502732242</v>
      </c>
      <c r="U25" s="51">
        <f>T25/2.8</f>
        <v>97.857416081186585</v>
      </c>
      <c r="V25" s="52">
        <f t="shared" si="4"/>
        <v>108.07167447306793</v>
      </c>
      <c r="W25" s="73"/>
      <c r="X25" s="58">
        <f t="shared" si="5"/>
        <v>162.10751170960191</v>
      </c>
      <c r="Y25" s="58">
        <f t="shared" si="6"/>
        <v>340.9693003274881</v>
      </c>
      <c r="Z25" s="58">
        <f t="shared" si="7"/>
        <v>397.87986943317912</v>
      </c>
      <c r="AA25" s="58">
        <f t="shared" si="8"/>
        <v>389.74978813236612</v>
      </c>
      <c r="AB25" s="58">
        <f t="shared" si="9"/>
        <v>446.6603572380572</v>
      </c>
      <c r="AC25" s="58">
        <f t="shared" si="3"/>
        <v>245.49789623579142</v>
      </c>
      <c r="AD25" s="58">
        <f t="shared" si="10"/>
        <v>286.47350599188894</v>
      </c>
      <c r="AE25" s="58">
        <f t="shared" si="11"/>
        <v>280.61984745530361</v>
      </c>
      <c r="AF25" s="74">
        <f t="shared" si="12"/>
        <v>321.5954572114012</v>
      </c>
    </row>
    <row r="26" spans="1:32" ht="22.5" customHeight="1">
      <c r="A26" s="12">
        <v>20</v>
      </c>
      <c r="B26" s="35" t="s">
        <v>50</v>
      </c>
      <c r="C26" s="39" t="s">
        <v>51</v>
      </c>
      <c r="D26" s="36">
        <v>327.44220000000001</v>
      </c>
      <c r="E26" s="37">
        <v>369.96420000000001</v>
      </c>
      <c r="F26" s="37">
        <v>391.68119999999999</v>
      </c>
      <c r="G26" s="37">
        <v>412.84719999999999</v>
      </c>
      <c r="H26" s="37">
        <v>449.97320000000002</v>
      </c>
      <c r="I26" s="48">
        <v>471.4622</v>
      </c>
      <c r="J26" s="37">
        <v>572.63720000000001</v>
      </c>
      <c r="K26" s="38">
        <v>607.90120000000002</v>
      </c>
      <c r="L26" s="36">
        <v>374.9042</v>
      </c>
      <c r="M26" s="37">
        <v>383.0172</v>
      </c>
      <c r="N26" s="37">
        <v>398.14120000000003</v>
      </c>
      <c r="O26" s="48">
        <v>426.60320000000002</v>
      </c>
      <c r="P26" s="37">
        <v>485.5412</v>
      </c>
      <c r="Q26" s="37">
        <v>510.60219999999998</v>
      </c>
      <c r="R26" s="38">
        <v>575.16420000000005</v>
      </c>
      <c r="T26" s="51">
        <f t="shared" si="1"/>
        <v>257.62961748633876</v>
      </c>
      <c r="U26" s="51">
        <f t="shared" ref="U26:U47" si="13">T26/2.5</f>
        <v>103.05184699453551</v>
      </c>
      <c r="V26" s="52">
        <f t="shared" si="4"/>
        <v>112.74666229508196</v>
      </c>
      <c r="W26" s="68" t="s">
        <v>100</v>
      </c>
      <c r="X26" s="69">
        <f t="shared" si="5"/>
        <v>169.11999344262296</v>
      </c>
      <c r="Y26" s="69">
        <f t="shared" si="6"/>
        <v>347.98178206050915</v>
      </c>
      <c r="Z26" s="69">
        <f t="shared" si="7"/>
        <v>404.89235116620023</v>
      </c>
      <c r="AA26" s="69">
        <f t="shared" si="8"/>
        <v>396.76226986538722</v>
      </c>
      <c r="AB26" s="69">
        <f t="shared" si="9"/>
        <v>453.67283897107825</v>
      </c>
      <c r="AC26" s="69">
        <f t="shared" si="3"/>
        <v>250.54688308356657</v>
      </c>
      <c r="AD26" s="69">
        <f t="shared" si="10"/>
        <v>291.52249283966415</v>
      </c>
      <c r="AE26" s="69">
        <f t="shared" si="11"/>
        <v>285.66883430307877</v>
      </c>
      <c r="AF26" s="70">
        <f t="shared" si="12"/>
        <v>326.64444405917635</v>
      </c>
    </row>
    <row r="27" spans="1:32" ht="22.5" customHeight="1">
      <c r="A27" s="18">
        <v>21</v>
      </c>
      <c r="B27" s="25" t="s">
        <v>24</v>
      </c>
      <c r="C27" s="26" t="s">
        <v>25</v>
      </c>
      <c r="D27" s="27">
        <v>329.69940000000003</v>
      </c>
      <c r="E27" s="28">
        <v>372.22140000000002</v>
      </c>
      <c r="F27" s="28">
        <v>393.9384</v>
      </c>
      <c r="G27" s="28">
        <v>415.1044</v>
      </c>
      <c r="H27" s="28">
        <v>452.23039999999997</v>
      </c>
      <c r="I27" s="45">
        <v>473.71940000000001</v>
      </c>
      <c r="J27" s="28">
        <v>574.89440000000002</v>
      </c>
      <c r="K27" s="29">
        <v>610.15840000000003</v>
      </c>
      <c r="L27" s="27">
        <v>377.16140000000001</v>
      </c>
      <c r="M27" s="28">
        <v>385.27440000000001</v>
      </c>
      <c r="N27" s="28">
        <v>400.39839999999998</v>
      </c>
      <c r="O27" s="45">
        <v>428.86040000000003</v>
      </c>
      <c r="P27" s="28">
        <v>487.79840000000002</v>
      </c>
      <c r="Q27" s="28">
        <v>512.85940000000005</v>
      </c>
      <c r="R27" s="29">
        <v>577.42139999999995</v>
      </c>
      <c r="T27" s="51">
        <f t="shared" si="1"/>
        <v>258.86306010928962</v>
      </c>
      <c r="U27" s="51">
        <f t="shared" si="13"/>
        <v>103.54522404371585</v>
      </c>
      <c r="V27" s="52">
        <f t="shared" si="4"/>
        <v>113.19070163934427</v>
      </c>
      <c r="W27" s="71"/>
      <c r="X27" s="51">
        <f t="shared" si="5"/>
        <v>169.78605245901639</v>
      </c>
      <c r="Y27" s="51">
        <f t="shared" si="6"/>
        <v>348.64784107690258</v>
      </c>
      <c r="Z27" s="51">
        <f t="shared" si="7"/>
        <v>405.55841018259366</v>
      </c>
      <c r="AA27" s="51">
        <f t="shared" si="8"/>
        <v>397.42832888178066</v>
      </c>
      <c r="AB27" s="51">
        <f t="shared" si="9"/>
        <v>454.33889798747168</v>
      </c>
      <c r="AC27" s="51">
        <f t="shared" si="3"/>
        <v>251.02644557536985</v>
      </c>
      <c r="AD27" s="51">
        <f t="shared" si="10"/>
        <v>292.00205533146743</v>
      </c>
      <c r="AE27" s="51">
        <f t="shared" si="11"/>
        <v>286.14839679488205</v>
      </c>
      <c r="AF27" s="72">
        <f t="shared" si="12"/>
        <v>327.12400655097957</v>
      </c>
    </row>
    <row r="28" spans="1:32" ht="22.5" customHeight="1">
      <c r="A28" s="24">
        <v>22</v>
      </c>
      <c r="B28" s="13" t="s">
        <v>48</v>
      </c>
      <c r="C28" s="14" t="s">
        <v>49</v>
      </c>
      <c r="D28" s="15">
        <v>332.98259999999999</v>
      </c>
      <c r="E28" s="16">
        <v>375.50459999999998</v>
      </c>
      <c r="F28" s="16">
        <v>397.22160000000002</v>
      </c>
      <c r="G28" s="16">
        <v>418.38760000000002</v>
      </c>
      <c r="H28" s="16">
        <v>455.5136</v>
      </c>
      <c r="I28" s="46">
        <v>477.00259999999997</v>
      </c>
      <c r="J28" s="16">
        <v>578.17759999999998</v>
      </c>
      <c r="K28" s="17">
        <v>613.44159999999999</v>
      </c>
      <c r="L28" s="15">
        <v>380.44459999999998</v>
      </c>
      <c r="M28" s="16">
        <v>388.55759999999998</v>
      </c>
      <c r="N28" s="16">
        <v>403.6816</v>
      </c>
      <c r="O28" s="46">
        <v>432.14359999999999</v>
      </c>
      <c r="P28" s="16">
        <v>491.08159999999998</v>
      </c>
      <c r="Q28" s="16">
        <v>516.14260000000002</v>
      </c>
      <c r="R28" s="17">
        <v>580.70460000000003</v>
      </c>
      <c r="T28" s="51">
        <f t="shared" si="1"/>
        <v>260.65715846994533</v>
      </c>
      <c r="U28" s="51">
        <f t="shared" si="13"/>
        <v>104.26286338797813</v>
      </c>
      <c r="V28" s="52">
        <f t="shared" si="4"/>
        <v>113.83657704918032</v>
      </c>
      <c r="W28" s="71"/>
      <c r="X28" s="51">
        <f t="shared" si="5"/>
        <v>170.75486557377047</v>
      </c>
      <c r="Y28" s="51">
        <f t="shared" si="6"/>
        <v>349.61665419165666</v>
      </c>
      <c r="Z28" s="51">
        <f t="shared" si="7"/>
        <v>406.52722329734775</v>
      </c>
      <c r="AA28" s="51">
        <f t="shared" si="8"/>
        <v>398.39714199653474</v>
      </c>
      <c r="AB28" s="51">
        <f t="shared" si="9"/>
        <v>455.30771110222577</v>
      </c>
      <c r="AC28" s="51">
        <f t="shared" si="3"/>
        <v>251.7239910179928</v>
      </c>
      <c r="AD28" s="51">
        <f t="shared" si="10"/>
        <v>292.69960077409036</v>
      </c>
      <c r="AE28" s="51">
        <f t="shared" si="11"/>
        <v>286.84594223750503</v>
      </c>
      <c r="AF28" s="72">
        <f t="shared" si="12"/>
        <v>327.82155199360255</v>
      </c>
    </row>
    <row r="29" spans="1:32" ht="22.5" customHeight="1">
      <c r="A29" s="12">
        <v>23</v>
      </c>
      <c r="B29" s="19" t="s">
        <v>34</v>
      </c>
      <c r="C29" s="20" t="s">
        <v>35</v>
      </c>
      <c r="D29" s="21">
        <v>333.59820000000002</v>
      </c>
      <c r="E29" s="22">
        <v>376.12020000000001</v>
      </c>
      <c r="F29" s="22">
        <v>397.8372</v>
      </c>
      <c r="G29" s="22">
        <v>419.00319999999999</v>
      </c>
      <c r="H29" s="22">
        <v>456.12920000000003</v>
      </c>
      <c r="I29" s="47">
        <v>477.6182</v>
      </c>
      <c r="J29" s="22">
        <v>578.79319999999996</v>
      </c>
      <c r="K29" s="23">
        <v>614.05719999999997</v>
      </c>
      <c r="L29" s="21">
        <v>381.06020000000001</v>
      </c>
      <c r="M29" s="22">
        <v>389.17320000000001</v>
      </c>
      <c r="N29" s="22">
        <v>404.29719999999998</v>
      </c>
      <c r="O29" s="47">
        <v>432.75920000000002</v>
      </c>
      <c r="P29" s="22">
        <v>491.69720000000001</v>
      </c>
      <c r="Q29" s="22">
        <v>516.75819999999999</v>
      </c>
      <c r="R29" s="23">
        <v>581.3202</v>
      </c>
      <c r="T29" s="51">
        <f t="shared" si="1"/>
        <v>260.99355191256831</v>
      </c>
      <c r="U29" s="51">
        <f t="shared" si="13"/>
        <v>104.39742076502732</v>
      </c>
      <c r="V29" s="52">
        <f t="shared" si="4"/>
        <v>113.9576786885246</v>
      </c>
      <c r="W29" s="71"/>
      <c r="X29" s="51">
        <f t="shared" si="5"/>
        <v>170.93651803278689</v>
      </c>
      <c r="Y29" s="51">
        <f t="shared" si="6"/>
        <v>349.79830665067311</v>
      </c>
      <c r="Z29" s="51">
        <f t="shared" si="7"/>
        <v>406.70887575636414</v>
      </c>
      <c r="AA29" s="51">
        <f t="shared" si="8"/>
        <v>398.57879445555113</v>
      </c>
      <c r="AB29" s="51">
        <f t="shared" si="9"/>
        <v>455.48936356124216</v>
      </c>
      <c r="AC29" s="51">
        <f t="shared" si="3"/>
        <v>251.85478078848462</v>
      </c>
      <c r="AD29" s="51">
        <f t="shared" si="10"/>
        <v>292.83039054458214</v>
      </c>
      <c r="AE29" s="51">
        <f t="shared" si="11"/>
        <v>286.97673200799682</v>
      </c>
      <c r="AF29" s="72">
        <f t="shared" si="12"/>
        <v>327.95234176409434</v>
      </c>
    </row>
    <row r="30" spans="1:32" ht="22.5" customHeight="1">
      <c r="A30" s="18">
        <v>24</v>
      </c>
      <c r="B30" s="19" t="s">
        <v>42</v>
      </c>
      <c r="C30" s="20" t="s">
        <v>43</v>
      </c>
      <c r="D30" s="21">
        <v>333.80340000000001</v>
      </c>
      <c r="E30" s="22">
        <v>376.3254</v>
      </c>
      <c r="F30" s="22">
        <v>398.04239999999999</v>
      </c>
      <c r="G30" s="22">
        <v>419.20839999999998</v>
      </c>
      <c r="H30" s="22">
        <v>456.33440000000002</v>
      </c>
      <c r="I30" s="47">
        <v>477.82339999999999</v>
      </c>
      <c r="J30" s="22">
        <v>578.99839999999995</v>
      </c>
      <c r="K30" s="23">
        <v>614.26239999999996</v>
      </c>
      <c r="L30" s="21">
        <v>381.2654</v>
      </c>
      <c r="M30" s="22">
        <v>389.3784</v>
      </c>
      <c r="N30" s="22">
        <v>404.50240000000002</v>
      </c>
      <c r="O30" s="47">
        <v>432.96440000000001</v>
      </c>
      <c r="P30" s="22">
        <v>491.9024</v>
      </c>
      <c r="Q30" s="22">
        <v>516.96339999999998</v>
      </c>
      <c r="R30" s="23">
        <v>581.52539999999999</v>
      </c>
      <c r="T30" s="51">
        <f t="shared" si="1"/>
        <v>261.1056830601093</v>
      </c>
      <c r="U30" s="51">
        <f t="shared" si="13"/>
        <v>104.44227322404372</v>
      </c>
      <c r="V30" s="52">
        <f t="shared" si="4"/>
        <v>113.99804590163934</v>
      </c>
      <c r="W30" s="71"/>
      <c r="X30" s="51">
        <f t="shared" si="5"/>
        <v>170.99706885245902</v>
      </c>
      <c r="Y30" s="51">
        <f t="shared" si="6"/>
        <v>349.85885747034524</v>
      </c>
      <c r="Z30" s="51">
        <f t="shared" si="7"/>
        <v>406.76942657603627</v>
      </c>
      <c r="AA30" s="51">
        <f t="shared" si="8"/>
        <v>398.63934527522326</v>
      </c>
      <c r="AB30" s="51">
        <f t="shared" si="9"/>
        <v>455.54991438091429</v>
      </c>
      <c r="AC30" s="51">
        <f t="shared" si="3"/>
        <v>251.89837737864858</v>
      </c>
      <c r="AD30" s="51">
        <f t="shared" si="10"/>
        <v>292.87398713474607</v>
      </c>
      <c r="AE30" s="51">
        <f t="shared" si="11"/>
        <v>287.02032859816075</v>
      </c>
      <c r="AF30" s="72">
        <f t="shared" si="12"/>
        <v>327.99593835425827</v>
      </c>
    </row>
    <row r="31" spans="1:32" ht="22.5" customHeight="1">
      <c r="A31" s="24">
        <v>25</v>
      </c>
      <c r="B31" s="13" t="s">
        <v>44</v>
      </c>
      <c r="C31" s="14" t="s">
        <v>45</v>
      </c>
      <c r="D31" s="15">
        <v>334.82940000000002</v>
      </c>
      <c r="E31" s="16">
        <v>377.35140000000001</v>
      </c>
      <c r="F31" s="16">
        <v>399.0684</v>
      </c>
      <c r="G31" s="16">
        <v>420.23439999999999</v>
      </c>
      <c r="H31" s="16">
        <v>457.36040000000003</v>
      </c>
      <c r="I31" s="46">
        <v>478.8494</v>
      </c>
      <c r="J31" s="16">
        <v>580.02440000000001</v>
      </c>
      <c r="K31" s="17">
        <v>615.28840000000002</v>
      </c>
      <c r="L31" s="15">
        <v>382.29140000000001</v>
      </c>
      <c r="M31" s="16">
        <v>390.40440000000001</v>
      </c>
      <c r="N31" s="16">
        <v>405.52839999999998</v>
      </c>
      <c r="O31" s="46">
        <v>433.99040000000002</v>
      </c>
      <c r="P31" s="16">
        <v>492.92840000000001</v>
      </c>
      <c r="Q31" s="16">
        <v>517.98940000000005</v>
      </c>
      <c r="R31" s="17">
        <v>582.55139999999994</v>
      </c>
      <c r="T31" s="51">
        <f t="shared" si="1"/>
        <v>261.66633879781421</v>
      </c>
      <c r="U31" s="51">
        <f t="shared" si="13"/>
        <v>104.66653551912569</v>
      </c>
      <c r="V31" s="52">
        <f t="shared" si="4"/>
        <v>114.19988196721312</v>
      </c>
      <c r="W31" s="71"/>
      <c r="X31" s="51">
        <f t="shared" si="5"/>
        <v>171.29982295081967</v>
      </c>
      <c r="Y31" s="51">
        <f t="shared" si="6"/>
        <v>350.16161156870589</v>
      </c>
      <c r="Z31" s="51">
        <f t="shared" si="7"/>
        <v>407.07218067439692</v>
      </c>
      <c r="AA31" s="51">
        <f t="shared" si="8"/>
        <v>398.94209937358391</v>
      </c>
      <c r="AB31" s="51">
        <f t="shared" si="9"/>
        <v>455.85266847927494</v>
      </c>
      <c r="AC31" s="51">
        <f t="shared" si="3"/>
        <v>252.11636032946822</v>
      </c>
      <c r="AD31" s="51">
        <f t="shared" si="10"/>
        <v>293.09197008556578</v>
      </c>
      <c r="AE31" s="51">
        <f t="shared" si="11"/>
        <v>287.23831154898039</v>
      </c>
      <c r="AF31" s="72">
        <f t="shared" si="12"/>
        <v>328.21392130507792</v>
      </c>
    </row>
    <row r="32" spans="1:32" ht="22.5" customHeight="1">
      <c r="A32" s="12">
        <v>26</v>
      </c>
      <c r="B32" s="19" t="s">
        <v>78</v>
      </c>
      <c r="C32" s="34" t="s">
        <v>79</v>
      </c>
      <c r="D32" s="21">
        <v>335.85539999999997</v>
      </c>
      <c r="E32" s="22">
        <v>378.37740000000002</v>
      </c>
      <c r="F32" s="22">
        <v>400.09440000000001</v>
      </c>
      <c r="G32" s="22">
        <v>421.2604</v>
      </c>
      <c r="H32" s="22">
        <v>458.38639999999998</v>
      </c>
      <c r="I32" s="47">
        <v>479.87540000000001</v>
      </c>
      <c r="J32" s="22">
        <v>581.05039999999997</v>
      </c>
      <c r="K32" s="23">
        <v>616.31439999999998</v>
      </c>
      <c r="L32" s="21">
        <v>383.31740000000002</v>
      </c>
      <c r="M32" s="22">
        <v>391.43040000000002</v>
      </c>
      <c r="N32" s="22">
        <v>406.55439999999999</v>
      </c>
      <c r="O32" s="47">
        <v>435.01639999999998</v>
      </c>
      <c r="P32" s="22">
        <v>493.95440000000002</v>
      </c>
      <c r="Q32" s="22">
        <v>519.0154</v>
      </c>
      <c r="R32" s="23">
        <v>583.57740000000001</v>
      </c>
      <c r="T32" s="51">
        <f t="shared" si="1"/>
        <v>262.22699453551911</v>
      </c>
      <c r="U32" s="51">
        <f t="shared" si="13"/>
        <v>104.89079781420764</v>
      </c>
      <c r="V32" s="52">
        <f t="shared" si="4"/>
        <v>114.40171803278689</v>
      </c>
      <c r="W32" s="71"/>
      <c r="X32" s="51">
        <f t="shared" si="5"/>
        <v>171.60257704918033</v>
      </c>
      <c r="Y32" s="51">
        <f t="shared" si="6"/>
        <v>350.46436566706655</v>
      </c>
      <c r="Z32" s="51">
        <f t="shared" si="7"/>
        <v>407.37493477275757</v>
      </c>
      <c r="AA32" s="51">
        <f t="shared" si="8"/>
        <v>399.24485347194457</v>
      </c>
      <c r="AB32" s="51">
        <f t="shared" si="9"/>
        <v>456.15542257763559</v>
      </c>
      <c r="AC32" s="51">
        <f t="shared" si="3"/>
        <v>252.3343432802879</v>
      </c>
      <c r="AD32" s="51">
        <f t="shared" si="10"/>
        <v>293.30995303638542</v>
      </c>
      <c r="AE32" s="51">
        <f t="shared" si="11"/>
        <v>287.45629449980009</v>
      </c>
      <c r="AF32" s="72">
        <f t="shared" si="12"/>
        <v>328.43190425589762</v>
      </c>
    </row>
    <row r="33" spans="1:32" ht="22.5" customHeight="1">
      <c r="A33" s="18">
        <v>27</v>
      </c>
      <c r="B33" s="19" t="s">
        <v>94</v>
      </c>
      <c r="C33" s="34" t="s">
        <v>95</v>
      </c>
      <c r="D33" s="21">
        <v>337.7022</v>
      </c>
      <c r="E33" s="22">
        <v>380.2242</v>
      </c>
      <c r="F33" s="22">
        <v>401.94119999999998</v>
      </c>
      <c r="G33" s="22">
        <v>423.10719999999998</v>
      </c>
      <c r="H33" s="22">
        <v>460.23320000000001</v>
      </c>
      <c r="I33" s="47">
        <v>481.72219999999999</v>
      </c>
      <c r="J33" s="22">
        <v>582.8972</v>
      </c>
      <c r="K33" s="23">
        <v>618.16120000000001</v>
      </c>
      <c r="L33" s="21">
        <v>385.16419999999999</v>
      </c>
      <c r="M33" s="22">
        <v>393.27719999999999</v>
      </c>
      <c r="N33" s="22">
        <v>408.40120000000002</v>
      </c>
      <c r="O33" s="47">
        <v>436.86320000000001</v>
      </c>
      <c r="P33" s="22">
        <v>495.80119999999999</v>
      </c>
      <c r="Q33" s="22">
        <v>520.86220000000003</v>
      </c>
      <c r="R33" s="23">
        <v>585.42420000000004</v>
      </c>
      <c r="T33" s="51">
        <f t="shared" si="1"/>
        <v>263.23617486338799</v>
      </c>
      <c r="U33" s="51">
        <f t="shared" si="13"/>
        <v>105.29446994535519</v>
      </c>
      <c r="V33" s="52">
        <f t="shared" si="4"/>
        <v>114.76502295081967</v>
      </c>
      <c r="W33" s="71"/>
      <c r="X33" s="51">
        <f t="shared" si="5"/>
        <v>172.1475344262295</v>
      </c>
      <c r="Y33" s="51">
        <f t="shared" si="6"/>
        <v>351.00932304411572</v>
      </c>
      <c r="Z33" s="51">
        <f t="shared" si="7"/>
        <v>407.91989214980674</v>
      </c>
      <c r="AA33" s="51">
        <f t="shared" si="8"/>
        <v>399.78981084899374</v>
      </c>
      <c r="AB33" s="51">
        <f t="shared" si="9"/>
        <v>456.70037995468476</v>
      </c>
      <c r="AC33" s="51">
        <f t="shared" si="3"/>
        <v>252.72671259176332</v>
      </c>
      <c r="AD33" s="51">
        <f t="shared" si="10"/>
        <v>293.70232234786084</v>
      </c>
      <c r="AE33" s="51">
        <f t="shared" si="11"/>
        <v>287.84866381127546</v>
      </c>
      <c r="AF33" s="72">
        <f t="shared" si="12"/>
        <v>328.82427356737304</v>
      </c>
    </row>
    <row r="34" spans="1:32" ht="22.5" customHeight="1">
      <c r="A34" s="24">
        <v>28</v>
      </c>
      <c r="B34" s="19" t="s">
        <v>54</v>
      </c>
      <c r="C34" s="20" t="s">
        <v>55</v>
      </c>
      <c r="D34" s="21">
        <v>343.24259999999998</v>
      </c>
      <c r="E34" s="22">
        <v>385.76459999999997</v>
      </c>
      <c r="F34" s="22">
        <v>407.48160000000001</v>
      </c>
      <c r="G34" s="22">
        <v>428.64760000000001</v>
      </c>
      <c r="H34" s="22">
        <v>465.77359999999999</v>
      </c>
      <c r="I34" s="47">
        <v>487.26260000000002</v>
      </c>
      <c r="J34" s="22">
        <v>588.43759999999997</v>
      </c>
      <c r="K34" s="23">
        <v>623.70159999999998</v>
      </c>
      <c r="L34" s="21">
        <v>390.70460000000003</v>
      </c>
      <c r="M34" s="22">
        <v>398.81760000000003</v>
      </c>
      <c r="N34" s="22">
        <v>413.94159999999999</v>
      </c>
      <c r="O34" s="47">
        <v>442.40359999999998</v>
      </c>
      <c r="P34" s="22">
        <v>501.34160000000003</v>
      </c>
      <c r="Q34" s="22">
        <v>526.40260000000001</v>
      </c>
      <c r="R34" s="23">
        <v>590.96460000000002</v>
      </c>
      <c r="T34" s="51">
        <f t="shared" si="1"/>
        <v>266.26371584699456</v>
      </c>
      <c r="U34" s="51">
        <f t="shared" si="13"/>
        <v>106.50548633879782</v>
      </c>
      <c r="V34" s="52">
        <f t="shared" si="4"/>
        <v>115.85493770491804</v>
      </c>
      <c r="W34" s="71"/>
      <c r="X34" s="51">
        <f t="shared" si="5"/>
        <v>173.78240655737707</v>
      </c>
      <c r="Y34" s="51">
        <f t="shared" si="6"/>
        <v>352.64419517526323</v>
      </c>
      <c r="Z34" s="51">
        <f t="shared" si="7"/>
        <v>409.55476428095432</v>
      </c>
      <c r="AA34" s="51">
        <f t="shared" si="8"/>
        <v>401.42468298014131</v>
      </c>
      <c r="AB34" s="51">
        <f t="shared" si="9"/>
        <v>458.33525208583239</v>
      </c>
      <c r="AC34" s="51">
        <f t="shared" si="3"/>
        <v>253.90382052618952</v>
      </c>
      <c r="AD34" s="51">
        <f t="shared" si="10"/>
        <v>294.8794302822871</v>
      </c>
      <c r="AE34" s="51">
        <f t="shared" si="11"/>
        <v>289.02577174570172</v>
      </c>
      <c r="AF34" s="72">
        <f t="shared" si="12"/>
        <v>330.0013815017993</v>
      </c>
    </row>
    <row r="35" spans="1:32" ht="22.5" customHeight="1">
      <c r="A35" s="12">
        <v>29</v>
      </c>
      <c r="B35" s="19" t="s">
        <v>98</v>
      </c>
      <c r="C35" s="34" t="s">
        <v>99</v>
      </c>
      <c r="D35" s="21">
        <v>343.44779999999997</v>
      </c>
      <c r="E35" s="22">
        <v>385.96980000000002</v>
      </c>
      <c r="F35" s="22">
        <v>407.68680000000001</v>
      </c>
      <c r="G35" s="22">
        <v>428.8528</v>
      </c>
      <c r="H35" s="22">
        <v>465.97879999999998</v>
      </c>
      <c r="I35" s="47">
        <v>487.46780000000001</v>
      </c>
      <c r="J35" s="22">
        <v>588.64279999999997</v>
      </c>
      <c r="K35" s="23">
        <v>623.90679999999998</v>
      </c>
      <c r="L35" s="21">
        <v>390.90980000000002</v>
      </c>
      <c r="M35" s="22">
        <v>399.02280000000002</v>
      </c>
      <c r="N35" s="22">
        <v>414.14679999999998</v>
      </c>
      <c r="O35" s="47">
        <v>442.60879999999997</v>
      </c>
      <c r="P35" s="22">
        <v>501.54680000000002</v>
      </c>
      <c r="Q35" s="22">
        <v>526.6078</v>
      </c>
      <c r="R35" s="23">
        <v>591.16980000000001</v>
      </c>
      <c r="T35" s="51">
        <f t="shared" si="1"/>
        <v>266.37584699453549</v>
      </c>
      <c r="U35" s="51">
        <f t="shared" si="13"/>
        <v>106.55033879781419</v>
      </c>
      <c r="V35" s="52">
        <f t="shared" si="4"/>
        <v>115.89530491803278</v>
      </c>
      <c r="W35" s="71"/>
      <c r="X35" s="51">
        <f t="shared" si="5"/>
        <v>173.84295737704917</v>
      </c>
      <c r="Y35" s="51">
        <f t="shared" si="6"/>
        <v>352.70474599493537</v>
      </c>
      <c r="Z35" s="51">
        <f t="shared" si="7"/>
        <v>409.61531510062639</v>
      </c>
      <c r="AA35" s="51">
        <f t="shared" si="8"/>
        <v>401.48523379981339</v>
      </c>
      <c r="AB35" s="51">
        <f t="shared" si="9"/>
        <v>458.39580290550447</v>
      </c>
      <c r="AC35" s="51">
        <f t="shared" si="3"/>
        <v>253.94741711635345</v>
      </c>
      <c r="AD35" s="51">
        <f t="shared" si="10"/>
        <v>294.92302687245098</v>
      </c>
      <c r="AE35" s="51">
        <f t="shared" si="11"/>
        <v>289.06936833586565</v>
      </c>
      <c r="AF35" s="72">
        <f t="shared" si="12"/>
        <v>330.04497809196323</v>
      </c>
    </row>
    <row r="36" spans="1:32" ht="22.5" customHeight="1">
      <c r="A36" s="18">
        <v>30</v>
      </c>
      <c r="B36" s="19" t="s">
        <v>38</v>
      </c>
      <c r="C36" s="20" t="s">
        <v>39</v>
      </c>
      <c r="D36" s="21">
        <v>344.88420000000002</v>
      </c>
      <c r="E36" s="22">
        <v>387.40620000000001</v>
      </c>
      <c r="F36" s="22">
        <v>409.1232</v>
      </c>
      <c r="G36" s="22">
        <v>430.28919999999999</v>
      </c>
      <c r="H36" s="22">
        <v>467.41520000000003</v>
      </c>
      <c r="I36" s="47">
        <v>488.9042</v>
      </c>
      <c r="J36" s="22">
        <v>590.07920000000001</v>
      </c>
      <c r="K36" s="23">
        <v>625.34320000000002</v>
      </c>
      <c r="L36" s="21">
        <v>392.34620000000001</v>
      </c>
      <c r="M36" s="22">
        <v>400.45920000000001</v>
      </c>
      <c r="N36" s="22">
        <v>415.58319999999998</v>
      </c>
      <c r="O36" s="47">
        <v>444.04520000000002</v>
      </c>
      <c r="P36" s="22">
        <v>502.98320000000001</v>
      </c>
      <c r="Q36" s="22">
        <v>528.04420000000005</v>
      </c>
      <c r="R36" s="23">
        <v>592.60619999999994</v>
      </c>
      <c r="T36" s="51">
        <f t="shared" si="1"/>
        <v>267.16076502732238</v>
      </c>
      <c r="U36" s="51">
        <f t="shared" si="13"/>
        <v>106.86430601092896</v>
      </c>
      <c r="V36" s="52">
        <f t="shared" si="4"/>
        <v>116.17787540983606</v>
      </c>
      <c r="W36" s="71"/>
      <c r="X36" s="51">
        <f t="shared" si="5"/>
        <v>174.26681311475409</v>
      </c>
      <c r="Y36" s="51">
        <f t="shared" si="6"/>
        <v>353.12860173264028</v>
      </c>
      <c r="Z36" s="51">
        <f t="shared" si="7"/>
        <v>410.0391708383313</v>
      </c>
      <c r="AA36" s="51">
        <f t="shared" si="8"/>
        <v>401.9090895375183</v>
      </c>
      <c r="AB36" s="51">
        <f t="shared" si="9"/>
        <v>458.81965864320938</v>
      </c>
      <c r="AC36" s="51">
        <f t="shared" si="3"/>
        <v>254.25259324750098</v>
      </c>
      <c r="AD36" s="51">
        <f t="shared" si="10"/>
        <v>295.22820300359854</v>
      </c>
      <c r="AE36" s="51">
        <f t="shared" si="11"/>
        <v>289.37454446701315</v>
      </c>
      <c r="AF36" s="72">
        <f t="shared" si="12"/>
        <v>330.35015422311074</v>
      </c>
    </row>
    <row r="37" spans="1:32" ht="22.5" customHeight="1">
      <c r="A37" s="24">
        <v>31</v>
      </c>
      <c r="B37" s="13" t="s">
        <v>28</v>
      </c>
      <c r="C37" s="14" t="s">
        <v>29</v>
      </c>
      <c r="D37" s="15">
        <v>348.37259999999998</v>
      </c>
      <c r="E37" s="16">
        <v>390.89460000000003</v>
      </c>
      <c r="F37" s="16">
        <v>412.61160000000001</v>
      </c>
      <c r="G37" s="16">
        <v>433.77760000000001</v>
      </c>
      <c r="H37" s="16">
        <v>470.90359999999998</v>
      </c>
      <c r="I37" s="46">
        <v>492.39260000000002</v>
      </c>
      <c r="J37" s="16">
        <v>593.56759999999997</v>
      </c>
      <c r="K37" s="17">
        <v>628.83159999999998</v>
      </c>
      <c r="L37" s="15">
        <v>395.83460000000002</v>
      </c>
      <c r="M37" s="16">
        <v>403.94760000000002</v>
      </c>
      <c r="N37" s="16">
        <v>419.07159999999999</v>
      </c>
      <c r="O37" s="46">
        <v>447.53359999999998</v>
      </c>
      <c r="P37" s="16">
        <v>506.47160000000002</v>
      </c>
      <c r="Q37" s="16">
        <v>531.5326</v>
      </c>
      <c r="R37" s="17">
        <v>596.09460000000001</v>
      </c>
      <c r="T37" s="51">
        <f t="shared" si="1"/>
        <v>269.06699453551914</v>
      </c>
      <c r="U37" s="51">
        <f t="shared" si="13"/>
        <v>107.62679781420766</v>
      </c>
      <c r="V37" s="52">
        <f t="shared" si="4"/>
        <v>116.86411803278691</v>
      </c>
      <c r="W37" s="71"/>
      <c r="X37" s="51">
        <f t="shared" si="5"/>
        <v>175.29617704918036</v>
      </c>
      <c r="Y37" s="51">
        <f t="shared" si="6"/>
        <v>354.15796566706655</v>
      </c>
      <c r="Z37" s="51">
        <f t="shared" si="7"/>
        <v>411.06853477275763</v>
      </c>
      <c r="AA37" s="51">
        <f t="shared" si="8"/>
        <v>402.93845347194463</v>
      </c>
      <c r="AB37" s="51">
        <f t="shared" si="9"/>
        <v>459.84902257763565</v>
      </c>
      <c r="AC37" s="51">
        <f t="shared" si="3"/>
        <v>254.99373528028789</v>
      </c>
      <c r="AD37" s="51">
        <f t="shared" si="10"/>
        <v>295.9693450363855</v>
      </c>
      <c r="AE37" s="51">
        <f t="shared" si="11"/>
        <v>290.11568649980012</v>
      </c>
      <c r="AF37" s="72">
        <f t="shared" si="12"/>
        <v>331.09129625589765</v>
      </c>
    </row>
    <row r="38" spans="1:32" ht="22.5" customHeight="1" thickBot="1">
      <c r="A38" s="12">
        <v>32</v>
      </c>
      <c r="B38" s="13" t="s">
        <v>52</v>
      </c>
      <c r="C38" s="14" t="s">
        <v>53</v>
      </c>
      <c r="D38" s="15">
        <v>349.60379999999998</v>
      </c>
      <c r="E38" s="16">
        <v>392.12580000000003</v>
      </c>
      <c r="F38" s="16">
        <v>413.84280000000001</v>
      </c>
      <c r="G38" s="16">
        <v>435.00880000000001</v>
      </c>
      <c r="H38" s="16">
        <v>472.13479999999998</v>
      </c>
      <c r="I38" s="46">
        <v>493.62380000000002</v>
      </c>
      <c r="J38" s="16">
        <v>594.79880000000003</v>
      </c>
      <c r="K38" s="17">
        <v>630.06280000000004</v>
      </c>
      <c r="L38" s="15">
        <v>397.06580000000002</v>
      </c>
      <c r="M38" s="16">
        <v>405.17880000000002</v>
      </c>
      <c r="N38" s="16">
        <v>420.30279999999999</v>
      </c>
      <c r="O38" s="46">
        <v>448.76479999999998</v>
      </c>
      <c r="P38" s="16">
        <v>507.70280000000002</v>
      </c>
      <c r="Q38" s="16">
        <v>532.76379999999995</v>
      </c>
      <c r="R38" s="17">
        <v>597.32579999999996</v>
      </c>
      <c r="T38" s="51">
        <f t="shared" si="1"/>
        <v>269.73978142076504</v>
      </c>
      <c r="U38" s="51">
        <f t="shared" si="13"/>
        <v>107.89591256830602</v>
      </c>
      <c r="V38" s="52">
        <f t="shared" si="4"/>
        <v>117.10632131147541</v>
      </c>
      <c r="W38" s="73"/>
      <c r="X38" s="58">
        <f t="shared" si="5"/>
        <v>175.65948196721311</v>
      </c>
      <c r="Y38" s="58">
        <f t="shared" si="6"/>
        <v>354.52127058509927</v>
      </c>
      <c r="Z38" s="58">
        <f t="shared" si="7"/>
        <v>411.43183969079035</v>
      </c>
      <c r="AA38" s="58">
        <f t="shared" si="8"/>
        <v>403.30175838997735</v>
      </c>
      <c r="AB38" s="58">
        <f t="shared" si="9"/>
        <v>460.21232749566843</v>
      </c>
      <c r="AC38" s="58">
        <f t="shared" si="3"/>
        <v>255.25531482127147</v>
      </c>
      <c r="AD38" s="58">
        <f t="shared" si="10"/>
        <v>296.23092457736902</v>
      </c>
      <c r="AE38" s="58">
        <f t="shared" si="11"/>
        <v>290.3772660407837</v>
      </c>
      <c r="AF38" s="74">
        <f t="shared" si="12"/>
        <v>331.35287579688128</v>
      </c>
    </row>
    <row r="39" spans="1:32" ht="22.5" customHeight="1">
      <c r="A39" s="18">
        <v>33</v>
      </c>
      <c r="B39" s="13" t="s">
        <v>72</v>
      </c>
      <c r="C39" s="14" t="s">
        <v>73</v>
      </c>
      <c r="D39" s="15">
        <v>368.68740000000003</v>
      </c>
      <c r="E39" s="16">
        <v>411.20940000000002</v>
      </c>
      <c r="F39" s="16">
        <v>432.9264</v>
      </c>
      <c r="G39" s="16">
        <v>454.0924</v>
      </c>
      <c r="H39" s="16">
        <v>491.21839999999997</v>
      </c>
      <c r="I39" s="46">
        <v>512.70740000000001</v>
      </c>
      <c r="J39" s="16">
        <v>613.88239999999996</v>
      </c>
      <c r="K39" s="17">
        <v>649.14639999999997</v>
      </c>
      <c r="L39" s="15">
        <v>416.14940000000001</v>
      </c>
      <c r="M39" s="16">
        <v>424.26240000000001</v>
      </c>
      <c r="N39" s="16">
        <v>439.38639999999998</v>
      </c>
      <c r="O39" s="46">
        <v>467.84840000000003</v>
      </c>
      <c r="P39" s="16">
        <v>526.78639999999996</v>
      </c>
      <c r="Q39" s="16">
        <v>551.84739999999999</v>
      </c>
      <c r="R39" s="17">
        <v>616.40940000000001</v>
      </c>
      <c r="T39" s="51">
        <f t="shared" si="1"/>
        <v>280.16797814207649</v>
      </c>
      <c r="U39" s="51">
        <f t="shared" si="13"/>
        <v>112.0671912568306</v>
      </c>
      <c r="V39" s="52">
        <f t="shared" si="4"/>
        <v>120.86047213114755</v>
      </c>
      <c r="W39" s="68" t="s">
        <v>101</v>
      </c>
      <c r="X39" s="69">
        <f t="shared" si="5"/>
        <v>181.29070819672131</v>
      </c>
      <c r="Y39" s="69">
        <f t="shared" si="6"/>
        <v>360.1524968146075</v>
      </c>
      <c r="Z39" s="69">
        <f t="shared" si="7"/>
        <v>417.06306592029853</v>
      </c>
      <c r="AA39" s="69">
        <f t="shared" si="8"/>
        <v>408.93298461948552</v>
      </c>
      <c r="AB39" s="69">
        <f t="shared" si="9"/>
        <v>465.8435537251766</v>
      </c>
      <c r="AC39" s="69">
        <f t="shared" si="3"/>
        <v>259.30979770651737</v>
      </c>
      <c r="AD39" s="69">
        <f t="shared" si="10"/>
        <v>300.28540746261496</v>
      </c>
      <c r="AE39" s="69">
        <f t="shared" si="11"/>
        <v>294.43174892602957</v>
      </c>
      <c r="AF39" s="70">
        <f t="shared" si="12"/>
        <v>335.40735868212715</v>
      </c>
    </row>
    <row r="40" spans="1:32" ht="22.5" customHeight="1">
      <c r="A40" s="24">
        <v>34</v>
      </c>
      <c r="B40" s="19" t="s">
        <v>58</v>
      </c>
      <c r="C40" s="34" t="s">
        <v>59</v>
      </c>
      <c r="D40" s="21">
        <v>379.56299999999999</v>
      </c>
      <c r="E40" s="22">
        <v>422.08499999999998</v>
      </c>
      <c r="F40" s="22">
        <v>443.80200000000002</v>
      </c>
      <c r="G40" s="22">
        <v>464.96800000000002</v>
      </c>
      <c r="H40" s="22">
        <v>502.09399999999999</v>
      </c>
      <c r="I40" s="47">
        <v>523.58299999999997</v>
      </c>
      <c r="J40" s="22">
        <v>624.75800000000004</v>
      </c>
      <c r="K40" s="23">
        <v>660.02200000000005</v>
      </c>
      <c r="L40" s="21">
        <v>427.02499999999998</v>
      </c>
      <c r="M40" s="22">
        <v>435.13799999999998</v>
      </c>
      <c r="N40" s="22">
        <v>450.262</v>
      </c>
      <c r="O40" s="47">
        <v>478.72399999999999</v>
      </c>
      <c r="P40" s="22">
        <v>537.66200000000003</v>
      </c>
      <c r="Q40" s="22">
        <v>562.72299999999996</v>
      </c>
      <c r="R40" s="23">
        <v>627.28499999999997</v>
      </c>
      <c r="T40" s="51">
        <f t="shared" si="1"/>
        <v>286.11092896174858</v>
      </c>
      <c r="U40" s="51">
        <f t="shared" si="13"/>
        <v>114.44437158469944</v>
      </c>
      <c r="V40" s="52">
        <f t="shared" si="4"/>
        <v>122.9999344262295</v>
      </c>
      <c r="W40" s="71"/>
      <c r="X40" s="51">
        <f t="shared" si="5"/>
        <v>184.49990163934424</v>
      </c>
      <c r="Y40" s="51">
        <f t="shared" si="6"/>
        <v>363.36169025723041</v>
      </c>
      <c r="Z40" s="51">
        <f t="shared" si="7"/>
        <v>420.27225936292149</v>
      </c>
      <c r="AA40" s="51">
        <f t="shared" si="8"/>
        <v>412.14217806210848</v>
      </c>
      <c r="AB40" s="51">
        <f t="shared" si="9"/>
        <v>469.05274716779957</v>
      </c>
      <c r="AC40" s="51">
        <f t="shared" si="3"/>
        <v>261.62041698520591</v>
      </c>
      <c r="AD40" s="51">
        <f t="shared" si="10"/>
        <v>302.59602674130343</v>
      </c>
      <c r="AE40" s="51">
        <f t="shared" si="11"/>
        <v>296.7423682047181</v>
      </c>
      <c r="AF40" s="72">
        <f t="shared" si="12"/>
        <v>337.71797796081569</v>
      </c>
    </row>
    <row r="41" spans="1:32" ht="22.5" customHeight="1">
      <c r="A41" s="12">
        <v>35</v>
      </c>
      <c r="B41" s="19" t="s">
        <v>22</v>
      </c>
      <c r="C41" s="20" t="s">
        <v>23</v>
      </c>
      <c r="D41" s="21">
        <v>398.03100000000001</v>
      </c>
      <c r="E41" s="22">
        <v>440.553</v>
      </c>
      <c r="F41" s="22">
        <v>462.27</v>
      </c>
      <c r="G41" s="22">
        <v>483.43599999999998</v>
      </c>
      <c r="H41" s="22">
        <v>520.56200000000001</v>
      </c>
      <c r="I41" s="47">
        <v>542.05100000000004</v>
      </c>
      <c r="J41" s="22">
        <v>643.226</v>
      </c>
      <c r="K41" s="23">
        <v>678.49</v>
      </c>
      <c r="L41" s="21">
        <v>445.49299999999999</v>
      </c>
      <c r="M41" s="22">
        <v>453.60599999999999</v>
      </c>
      <c r="N41" s="22">
        <v>468.73</v>
      </c>
      <c r="O41" s="47">
        <v>497.19200000000001</v>
      </c>
      <c r="P41" s="22">
        <v>556.13</v>
      </c>
      <c r="Q41" s="22">
        <v>581.19100000000003</v>
      </c>
      <c r="R41" s="23">
        <v>645.75300000000004</v>
      </c>
      <c r="T41" s="51">
        <f t="shared" si="1"/>
        <v>296.20273224043717</v>
      </c>
      <c r="U41" s="51">
        <f t="shared" si="13"/>
        <v>118.48109289617487</v>
      </c>
      <c r="V41" s="52">
        <f t="shared" si="4"/>
        <v>126.63298360655739</v>
      </c>
      <c r="W41" s="71"/>
      <c r="X41" s="51">
        <f t="shared" si="5"/>
        <v>189.94947540983608</v>
      </c>
      <c r="Y41" s="51">
        <f t="shared" si="6"/>
        <v>368.81126402772225</v>
      </c>
      <c r="Z41" s="51">
        <f t="shared" si="7"/>
        <v>425.72183313341333</v>
      </c>
      <c r="AA41" s="51">
        <f t="shared" si="8"/>
        <v>417.59175183260032</v>
      </c>
      <c r="AB41" s="51">
        <f t="shared" si="9"/>
        <v>474.5023209382914</v>
      </c>
      <c r="AC41" s="51">
        <f t="shared" si="3"/>
        <v>265.54411009995999</v>
      </c>
      <c r="AD41" s="51">
        <f t="shared" si="10"/>
        <v>306.51971985605758</v>
      </c>
      <c r="AE41" s="51">
        <f t="shared" si="11"/>
        <v>300.66606131947225</v>
      </c>
      <c r="AF41" s="72">
        <f t="shared" si="12"/>
        <v>341.64167107556977</v>
      </c>
    </row>
    <row r="42" spans="1:32" ht="22.5" customHeight="1">
      <c r="A42" s="18">
        <v>36</v>
      </c>
      <c r="B42" s="13" t="s">
        <v>56</v>
      </c>
      <c r="C42" s="14" t="s">
        <v>57</v>
      </c>
      <c r="D42" s="15">
        <v>425.32260000000002</v>
      </c>
      <c r="E42" s="16">
        <v>467.84460000000001</v>
      </c>
      <c r="F42" s="16">
        <v>489.5616</v>
      </c>
      <c r="G42" s="16">
        <v>510.7276</v>
      </c>
      <c r="H42" s="16">
        <v>547.85360000000003</v>
      </c>
      <c r="I42" s="46">
        <v>569.34259999999995</v>
      </c>
      <c r="J42" s="16">
        <v>670.51760000000002</v>
      </c>
      <c r="K42" s="17">
        <v>705.78160000000003</v>
      </c>
      <c r="L42" s="15">
        <v>472.78460000000001</v>
      </c>
      <c r="M42" s="16">
        <v>480.89760000000001</v>
      </c>
      <c r="N42" s="16">
        <v>496.02159999999998</v>
      </c>
      <c r="O42" s="46">
        <v>524.48360000000002</v>
      </c>
      <c r="P42" s="16">
        <v>583.42160000000001</v>
      </c>
      <c r="Q42" s="16">
        <v>608.48260000000005</v>
      </c>
      <c r="R42" s="17">
        <v>673.04459999999995</v>
      </c>
      <c r="T42" s="51">
        <f t="shared" si="1"/>
        <v>311.11617486338793</v>
      </c>
      <c r="U42" s="51">
        <f t="shared" si="13"/>
        <v>124.44646994535518</v>
      </c>
      <c r="V42" s="52">
        <f t="shared" si="4"/>
        <v>132.00182295081964</v>
      </c>
      <c r="W42" s="71"/>
      <c r="X42" s="51">
        <f t="shared" si="5"/>
        <v>198.00273442622947</v>
      </c>
      <c r="Y42" s="51">
        <f t="shared" si="6"/>
        <v>376.86452304411569</v>
      </c>
      <c r="Z42" s="51">
        <f t="shared" si="7"/>
        <v>433.77509214980671</v>
      </c>
      <c r="AA42" s="51">
        <f t="shared" si="8"/>
        <v>425.64501084899371</v>
      </c>
      <c r="AB42" s="51">
        <f t="shared" si="9"/>
        <v>482.55557995468473</v>
      </c>
      <c r="AC42" s="51">
        <f t="shared" si="3"/>
        <v>271.34245659176327</v>
      </c>
      <c r="AD42" s="51">
        <f t="shared" si="10"/>
        <v>312.31806634786079</v>
      </c>
      <c r="AE42" s="51">
        <f t="shared" si="11"/>
        <v>306.46440781127546</v>
      </c>
      <c r="AF42" s="72">
        <f t="shared" si="12"/>
        <v>347.44001756737299</v>
      </c>
    </row>
    <row r="43" spans="1:32" ht="22.5" customHeight="1">
      <c r="A43" s="24">
        <v>37</v>
      </c>
      <c r="B43" s="13" t="s">
        <v>60</v>
      </c>
      <c r="C43" s="14" t="s">
        <v>61</v>
      </c>
      <c r="D43" s="15">
        <v>437.01900000000001</v>
      </c>
      <c r="E43" s="16">
        <v>479.541</v>
      </c>
      <c r="F43" s="16">
        <v>501.25799999999998</v>
      </c>
      <c r="G43" s="16">
        <v>522.42399999999998</v>
      </c>
      <c r="H43" s="16">
        <v>559.54999999999995</v>
      </c>
      <c r="I43" s="46">
        <v>581.03899999999999</v>
      </c>
      <c r="J43" s="16">
        <v>682.21400000000006</v>
      </c>
      <c r="K43" s="17">
        <v>717.47799999999995</v>
      </c>
      <c r="L43" s="15">
        <v>484.48099999999999</v>
      </c>
      <c r="M43" s="16">
        <v>492.59399999999999</v>
      </c>
      <c r="N43" s="16">
        <v>507.71800000000002</v>
      </c>
      <c r="O43" s="46">
        <v>536.17999999999995</v>
      </c>
      <c r="P43" s="16">
        <v>595.11800000000005</v>
      </c>
      <c r="Q43" s="16">
        <v>620.17899999999997</v>
      </c>
      <c r="R43" s="17">
        <v>684.74099999999999</v>
      </c>
      <c r="T43" s="51">
        <f t="shared" si="1"/>
        <v>317.50765027322404</v>
      </c>
      <c r="U43" s="51">
        <f t="shared" si="13"/>
        <v>127.00306010928962</v>
      </c>
      <c r="V43" s="52">
        <f t="shared" si="4"/>
        <v>134.30275409836065</v>
      </c>
      <c r="W43" s="71"/>
      <c r="X43" s="51">
        <f t="shared" si="5"/>
        <v>201.45413114754098</v>
      </c>
      <c r="Y43" s="51">
        <f t="shared" si="6"/>
        <v>380.31591976542717</v>
      </c>
      <c r="Z43" s="51">
        <f t="shared" si="7"/>
        <v>437.22648887111825</v>
      </c>
      <c r="AA43" s="51">
        <f t="shared" si="8"/>
        <v>429.09640757030525</v>
      </c>
      <c r="AB43" s="51">
        <f t="shared" si="9"/>
        <v>486.00697667599627</v>
      </c>
      <c r="AC43" s="51">
        <f t="shared" si="3"/>
        <v>273.82746223110757</v>
      </c>
      <c r="AD43" s="51">
        <f t="shared" si="10"/>
        <v>314.8030719872051</v>
      </c>
      <c r="AE43" s="51">
        <f t="shared" si="11"/>
        <v>308.94941345061977</v>
      </c>
      <c r="AF43" s="72">
        <f t="shared" si="12"/>
        <v>349.9250232067173</v>
      </c>
    </row>
    <row r="44" spans="1:32" ht="22.5" customHeight="1">
      <c r="A44" s="12">
        <v>38</v>
      </c>
      <c r="B44" s="19" t="s">
        <v>82</v>
      </c>
      <c r="C44" s="34" t="s">
        <v>83</v>
      </c>
      <c r="D44" s="21">
        <v>441.53339999999997</v>
      </c>
      <c r="E44" s="22">
        <v>484.05540000000002</v>
      </c>
      <c r="F44" s="22">
        <v>505.7724</v>
      </c>
      <c r="G44" s="22">
        <v>526.9384</v>
      </c>
      <c r="H44" s="22">
        <v>564.06439999999998</v>
      </c>
      <c r="I44" s="47">
        <v>585.55340000000001</v>
      </c>
      <c r="J44" s="22">
        <v>686.72839999999997</v>
      </c>
      <c r="K44" s="23">
        <v>721.99239999999998</v>
      </c>
      <c r="L44" s="21">
        <v>488.99540000000002</v>
      </c>
      <c r="M44" s="22">
        <v>497.10840000000002</v>
      </c>
      <c r="N44" s="22">
        <v>512.23239999999998</v>
      </c>
      <c r="O44" s="47">
        <v>540.69439999999997</v>
      </c>
      <c r="P44" s="22">
        <v>599.63239999999996</v>
      </c>
      <c r="Q44" s="22">
        <v>624.6934</v>
      </c>
      <c r="R44" s="23">
        <v>689.25540000000001</v>
      </c>
      <c r="T44" s="51">
        <f t="shared" si="1"/>
        <v>319.97453551912565</v>
      </c>
      <c r="U44" s="51">
        <f t="shared" si="13"/>
        <v>127.98981420765026</v>
      </c>
      <c r="V44" s="52">
        <f t="shared" si="4"/>
        <v>135.19083278688524</v>
      </c>
      <c r="W44" s="71"/>
      <c r="X44" s="51">
        <f t="shared" si="5"/>
        <v>202.78624918032784</v>
      </c>
      <c r="Y44" s="51">
        <f t="shared" si="6"/>
        <v>381.64803779821403</v>
      </c>
      <c r="Z44" s="51">
        <f t="shared" si="7"/>
        <v>438.55860690390512</v>
      </c>
      <c r="AA44" s="51">
        <f t="shared" si="8"/>
        <v>430.42852560309211</v>
      </c>
      <c r="AB44" s="51">
        <f t="shared" si="9"/>
        <v>487.33909470878314</v>
      </c>
      <c r="AC44" s="51">
        <f t="shared" si="3"/>
        <v>274.78658721471407</v>
      </c>
      <c r="AD44" s="51">
        <f t="shared" si="10"/>
        <v>315.76219697081166</v>
      </c>
      <c r="AE44" s="51">
        <f t="shared" si="11"/>
        <v>309.90853843422633</v>
      </c>
      <c r="AF44" s="72">
        <f t="shared" si="12"/>
        <v>350.88414819032386</v>
      </c>
    </row>
    <row r="45" spans="1:32" ht="22.5" customHeight="1">
      <c r="A45" s="18">
        <v>39</v>
      </c>
      <c r="B45" s="13" t="s">
        <v>76</v>
      </c>
      <c r="C45" s="14" t="s">
        <v>77</v>
      </c>
      <c r="D45" s="15">
        <v>444.81659999999999</v>
      </c>
      <c r="E45" s="16">
        <v>487.33859999999999</v>
      </c>
      <c r="F45" s="16">
        <v>509.05560000000003</v>
      </c>
      <c r="G45" s="16">
        <v>530.22159999999997</v>
      </c>
      <c r="H45" s="16">
        <v>567.34760000000006</v>
      </c>
      <c r="I45" s="46">
        <v>588.83659999999998</v>
      </c>
      <c r="J45" s="16">
        <v>690.01160000000004</v>
      </c>
      <c r="K45" s="17">
        <v>725.27560000000005</v>
      </c>
      <c r="L45" s="15">
        <v>492.27859999999998</v>
      </c>
      <c r="M45" s="16">
        <v>500.39159999999998</v>
      </c>
      <c r="N45" s="16">
        <v>515.51559999999995</v>
      </c>
      <c r="O45" s="46">
        <v>543.97760000000005</v>
      </c>
      <c r="P45" s="16">
        <v>602.91560000000004</v>
      </c>
      <c r="Q45" s="16">
        <v>627.97659999999996</v>
      </c>
      <c r="R45" s="17">
        <v>692.53859999999997</v>
      </c>
      <c r="T45" s="51">
        <f t="shared" si="1"/>
        <v>321.76863387978142</v>
      </c>
      <c r="U45" s="51">
        <f t="shared" si="13"/>
        <v>128.70745355191258</v>
      </c>
      <c r="V45" s="52">
        <f t="shared" si="4"/>
        <v>135.8367081967213</v>
      </c>
      <c r="W45" s="71"/>
      <c r="X45" s="51">
        <f t="shared" si="5"/>
        <v>203.75506229508196</v>
      </c>
      <c r="Y45" s="51">
        <f t="shared" si="6"/>
        <v>382.61685091296818</v>
      </c>
      <c r="Z45" s="51">
        <f t="shared" si="7"/>
        <v>439.5274200186592</v>
      </c>
      <c r="AA45" s="51">
        <f t="shared" si="8"/>
        <v>431.3973387178462</v>
      </c>
      <c r="AB45" s="51">
        <f t="shared" si="9"/>
        <v>488.30790782353722</v>
      </c>
      <c r="AC45" s="51">
        <f t="shared" si="3"/>
        <v>275.48413265733706</v>
      </c>
      <c r="AD45" s="51">
        <f t="shared" si="10"/>
        <v>316.45974241343464</v>
      </c>
      <c r="AE45" s="51">
        <f t="shared" si="11"/>
        <v>310.60608387684925</v>
      </c>
      <c r="AF45" s="72">
        <f t="shared" si="12"/>
        <v>351.58169363294678</v>
      </c>
    </row>
    <row r="46" spans="1:32" ht="22.5" customHeight="1">
      <c r="A46" s="24">
        <v>40</v>
      </c>
      <c r="B46" s="19" t="s">
        <v>74</v>
      </c>
      <c r="C46" s="34" t="s">
        <v>75</v>
      </c>
      <c r="D46" s="21">
        <v>455.8974</v>
      </c>
      <c r="E46" s="22">
        <v>498.4194</v>
      </c>
      <c r="F46" s="22">
        <v>520.13639999999998</v>
      </c>
      <c r="G46" s="22">
        <v>541.30240000000003</v>
      </c>
      <c r="H46" s="22">
        <v>578.42840000000001</v>
      </c>
      <c r="I46" s="47">
        <v>599.91740000000004</v>
      </c>
      <c r="J46" s="22">
        <v>701.0924</v>
      </c>
      <c r="K46" s="23">
        <v>736.35640000000001</v>
      </c>
      <c r="L46" s="21">
        <v>503.35939999999999</v>
      </c>
      <c r="M46" s="22">
        <v>511.47239999999999</v>
      </c>
      <c r="N46" s="22">
        <v>526.59640000000002</v>
      </c>
      <c r="O46" s="47">
        <v>555.05840000000001</v>
      </c>
      <c r="P46" s="22">
        <v>613.99639999999999</v>
      </c>
      <c r="Q46" s="22">
        <v>639.05740000000003</v>
      </c>
      <c r="R46" s="23">
        <v>703.61940000000004</v>
      </c>
      <c r="T46" s="51">
        <f t="shared" si="1"/>
        <v>327.82371584699456</v>
      </c>
      <c r="U46" s="51">
        <f t="shared" si="13"/>
        <v>131.12948633879782</v>
      </c>
      <c r="V46" s="52">
        <f t="shared" si="4"/>
        <v>138.01653770491805</v>
      </c>
      <c r="W46" s="71"/>
      <c r="X46" s="51">
        <f t="shared" si="5"/>
        <v>207.02480655737708</v>
      </c>
      <c r="Y46" s="51">
        <f t="shared" si="6"/>
        <v>385.88659517526327</v>
      </c>
      <c r="Z46" s="51">
        <f t="shared" si="7"/>
        <v>442.79716428095435</v>
      </c>
      <c r="AA46" s="51">
        <f t="shared" si="8"/>
        <v>434.66708298014134</v>
      </c>
      <c r="AB46" s="51">
        <f t="shared" si="9"/>
        <v>491.57765208583237</v>
      </c>
      <c r="AC46" s="51">
        <f t="shared" si="3"/>
        <v>277.83834852618952</v>
      </c>
      <c r="AD46" s="51">
        <f t="shared" si="10"/>
        <v>318.8139582822871</v>
      </c>
      <c r="AE46" s="51">
        <f t="shared" si="11"/>
        <v>312.96029974570178</v>
      </c>
      <c r="AF46" s="72">
        <f t="shared" si="12"/>
        <v>353.9359095017993</v>
      </c>
    </row>
    <row r="47" spans="1:32" ht="22.5" customHeight="1" thickBot="1">
      <c r="A47" s="12">
        <v>41</v>
      </c>
      <c r="B47" s="35" t="s">
        <v>30</v>
      </c>
      <c r="C47" s="39" t="s">
        <v>31</v>
      </c>
      <c r="D47" s="36">
        <v>517.6626</v>
      </c>
      <c r="E47" s="37">
        <v>560.18460000000005</v>
      </c>
      <c r="F47" s="37">
        <v>581.90160000000003</v>
      </c>
      <c r="G47" s="37">
        <v>603.06759999999997</v>
      </c>
      <c r="H47" s="37">
        <v>640.19359999999995</v>
      </c>
      <c r="I47" s="48">
        <v>661.68259999999998</v>
      </c>
      <c r="J47" s="37">
        <v>762.85760000000005</v>
      </c>
      <c r="K47" s="38">
        <v>798.12159999999994</v>
      </c>
      <c r="L47" s="36">
        <v>565.12459999999999</v>
      </c>
      <c r="M47" s="37">
        <v>573.23760000000004</v>
      </c>
      <c r="N47" s="37">
        <v>588.36159999999995</v>
      </c>
      <c r="O47" s="48">
        <v>616.82360000000006</v>
      </c>
      <c r="P47" s="37">
        <v>675.76160000000004</v>
      </c>
      <c r="Q47" s="37">
        <v>700.82259999999997</v>
      </c>
      <c r="R47" s="38">
        <v>765.38459999999998</v>
      </c>
      <c r="T47" s="58">
        <f t="shared" si="1"/>
        <v>361.57519125683058</v>
      </c>
      <c r="U47" s="58">
        <f t="shared" si="13"/>
        <v>144.63007650273224</v>
      </c>
      <c r="V47" s="59">
        <f t="shared" si="4"/>
        <v>150.16706885245901</v>
      </c>
      <c r="W47" s="73"/>
      <c r="X47" s="58">
        <f t="shared" si="5"/>
        <v>225.25060327868852</v>
      </c>
      <c r="Y47" s="58">
        <f t="shared" si="6"/>
        <v>404.11239189657471</v>
      </c>
      <c r="Z47" s="58">
        <f t="shared" si="7"/>
        <v>461.02296100226579</v>
      </c>
      <c r="AA47" s="58">
        <f t="shared" si="8"/>
        <v>452.89287970145278</v>
      </c>
      <c r="AB47" s="58">
        <f t="shared" si="9"/>
        <v>509.80344880714381</v>
      </c>
      <c r="AC47" s="58">
        <f t="shared" si="3"/>
        <v>290.96092216553376</v>
      </c>
      <c r="AD47" s="58">
        <f t="shared" si="10"/>
        <v>331.93653192163134</v>
      </c>
      <c r="AE47" s="58">
        <f t="shared" si="11"/>
        <v>326.08287338504601</v>
      </c>
      <c r="AF47" s="74">
        <f t="shared" si="12"/>
        <v>367.05848314114354</v>
      </c>
    </row>
    <row r="48" spans="1:32" ht="22.5" customHeight="1">
      <c r="T48" s="57"/>
      <c r="U48" s="57"/>
      <c r="V48" s="52">
        <f t="shared" si="4"/>
        <v>20</v>
      </c>
      <c r="X48" s="57">
        <f t="shared" si="5"/>
        <v>30</v>
      </c>
      <c r="Y48" s="57">
        <f t="shared" si="6"/>
        <v>208.86178861788619</v>
      </c>
      <c r="Z48" s="57">
        <f t="shared" si="7"/>
        <v>265.77235772357722</v>
      </c>
      <c r="AA48" s="57">
        <f t="shared" si="8"/>
        <v>257.64227642276421</v>
      </c>
      <c r="AB48" s="57">
        <f t="shared" si="9"/>
        <v>314.55284552845529</v>
      </c>
      <c r="AC48" s="57">
        <f t="shared" si="3"/>
        <v>150.38048780487804</v>
      </c>
      <c r="AD48" s="57">
        <f t="shared" si="10"/>
        <v>191.3560975609756</v>
      </c>
      <c r="AE48" s="57">
        <f t="shared" si="11"/>
        <v>185.50243902439021</v>
      </c>
      <c r="AF48" s="57">
        <f t="shared" si="12"/>
        <v>226.4780487804878</v>
      </c>
    </row>
    <row r="49" spans="1:32" ht="22.5" customHeight="1">
      <c r="V49" s="52">
        <f t="shared" si="4"/>
        <v>20</v>
      </c>
      <c r="X49" s="51">
        <f t="shared" si="5"/>
        <v>30</v>
      </c>
      <c r="Y49" s="51">
        <f t="shared" si="6"/>
        <v>208.86178861788619</v>
      </c>
      <c r="Z49" s="51">
        <f t="shared" si="7"/>
        <v>265.77235772357722</v>
      </c>
      <c r="AA49" s="51">
        <f t="shared" si="8"/>
        <v>257.64227642276421</v>
      </c>
      <c r="AB49" s="51">
        <f t="shared" si="9"/>
        <v>314.55284552845529</v>
      </c>
      <c r="AC49" s="51">
        <f t="shared" si="3"/>
        <v>150.38048780487804</v>
      </c>
      <c r="AD49" s="51">
        <f t="shared" si="10"/>
        <v>191.3560975609756</v>
      </c>
      <c r="AE49" s="51">
        <f t="shared" si="11"/>
        <v>185.50243902439021</v>
      </c>
      <c r="AF49" s="51">
        <f t="shared" si="12"/>
        <v>226.4780487804878</v>
      </c>
    </row>
    <row r="50" spans="1:32" ht="22.5" customHeight="1">
      <c r="A50" s="12">
        <v>42</v>
      </c>
      <c r="B50" s="35" t="s">
        <v>110</v>
      </c>
      <c r="C50" s="37"/>
      <c r="D50" s="37"/>
      <c r="E50" s="37"/>
      <c r="F50" s="37"/>
      <c r="G50" s="37"/>
      <c r="H50" s="37"/>
      <c r="I50" s="48">
        <v>300</v>
      </c>
      <c r="J50" s="37"/>
      <c r="K50" s="37"/>
      <c r="L50" s="37"/>
      <c r="M50" s="37"/>
      <c r="N50" s="37"/>
      <c r="O50" s="48">
        <v>238.47</v>
      </c>
      <c r="P50" s="37"/>
      <c r="Q50" s="37"/>
      <c r="R50" s="37"/>
      <c r="S50" s="37">
        <f>O50/I50</f>
        <v>0.79490000000000005</v>
      </c>
      <c r="T50" s="51">
        <f t="shared" ref="T50:T66" si="14">I50/2.75</f>
        <v>109.09090909090909</v>
      </c>
      <c r="U50" s="51">
        <f t="shared" ref="U50:U66" si="15">T50/1.83</f>
        <v>59.612518628912071</v>
      </c>
      <c r="V50" s="52">
        <f t="shared" si="4"/>
        <v>73.651266766020868</v>
      </c>
      <c r="W50" s="66" t="s">
        <v>120</v>
      </c>
      <c r="X50" s="51">
        <f t="shared" si="5"/>
        <v>110.47690014903131</v>
      </c>
      <c r="Y50" s="51">
        <f t="shared" si="6"/>
        <v>289.33868876691747</v>
      </c>
      <c r="Z50" s="51">
        <f t="shared" si="7"/>
        <v>346.24925787260855</v>
      </c>
      <c r="AA50" s="51">
        <f t="shared" si="8"/>
        <v>338.11917657179555</v>
      </c>
      <c r="AB50" s="51">
        <f t="shared" si="9"/>
        <v>395.02974567748663</v>
      </c>
      <c r="AC50" s="51">
        <f t="shared" si="3"/>
        <v>208.32385591218056</v>
      </c>
      <c r="AD50" s="51">
        <f t="shared" si="10"/>
        <v>249.29946566827815</v>
      </c>
      <c r="AE50" s="51">
        <f t="shared" si="11"/>
        <v>243.44580713169279</v>
      </c>
      <c r="AF50" s="51">
        <f t="shared" si="12"/>
        <v>284.42141688779037</v>
      </c>
    </row>
    <row r="51" spans="1:32" ht="22.5" customHeight="1">
      <c r="A51" s="12">
        <v>43</v>
      </c>
      <c r="B51" s="35" t="s">
        <v>105</v>
      </c>
      <c r="C51" s="37"/>
      <c r="D51" s="37"/>
      <c r="E51" s="37"/>
      <c r="F51" s="37"/>
      <c r="G51" s="37"/>
      <c r="H51" s="37"/>
      <c r="I51" s="48">
        <v>300.17</v>
      </c>
      <c r="J51" s="37"/>
      <c r="K51" s="37"/>
      <c r="L51" s="37"/>
      <c r="M51" s="37"/>
      <c r="N51" s="37"/>
      <c r="O51" s="48">
        <v>256.44</v>
      </c>
      <c r="P51" s="37"/>
      <c r="Q51" s="37"/>
      <c r="R51" s="37"/>
      <c r="S51" s="37">
        <f>O51/I51</f>
        <v>0.85431588766365718</v>
      </c>
      <c r="T51" s="51">
        <f t="shared" si="14"/>
        <v>109.15272727272728</v>
      </c>
      <c r="U51" s="51">
        <f t="shared" si="15"/>
        <v>59.646299056135121</v>
      </c>
      <c r="V51" s="52">
        <f t="shared" si="4"/>
        <v>73.6816691505216</v>
      </c>
      <c r="W51" s="66"/>
      <c r="X51" s="51">
        <f t="shared" si="5"/>
        <v>110.5225037257824</v>
      </c>
      <c r="Y51" s="51">
        <f t="shared" si="6"/>
        <v>289.38429234366856</v>
      </c>
      <c r="Z51" s="51">
        <f t="shared" si="7"/>
        <v>346.29486144935964</v>
      </c>
      <c r="AA51" s="51">
        <f t="shared" si="8"/>
        <v>338.16478014854664</v>
      </c>
      <c r="AB51" s="51">
        <f t="shared" si="9"/>
        <v>395.07534925423772</v>
      </c>
      <c r="AC51" s="51">
        <f t="shared" si="3"/>
        <v>208.35669048744137</v>
      </c>
      <c r="AD51" s="51">
        <f t="shared" si="10"/>
        <v>249.33230024353892</v>
      </c>
      <c r="AE51" s="51">
        <f t="shared" si="11"/>
        <v>243.47864170695357</v>
      </c>
      <c r="AF51" s="51">
        <f t="shared" si="12"/>
        <v>284.45425146305115</v>
      </c>
    </row>
    <row r="52" spans="1:32" ht="22.5" customHeight="1">
      <c r="A52" s="12">
        <v>44</v>
      </c>
      <c r="B52" s="35" t="s">
        <v>103</v>
      </c>
      <c r="C52" s="37"/>
      <c r="D52" s="37"/>
      <c r="E52" s="37"/>
      <c r="F52" s="37"/>
      <c r="G52" s="37"/>
      <c r="H52" s="37"/>
      <c r="I52" s="48">
        <v>302.41000000000003</v>
      </c>
      <c r="J52" s="37"/>
      <c r="K52" s="37"/>
      <c r="L52" s="37"/>
      <c r="M52" s="37"/>
      <c r="N52" s="37"/>
      <c r="O52" s="48">
        <v>258.68</v>
      </c>
      <c r="P52" s="37"/>
      <c r="Q52" s="37"/>
      <c r="R52" s="37"/>
      <c r="S52" s="37">
        <f>O52/I52</f>
        <v>0.85539499355180049</v>
      </c>
      <c r="T52" s="51">
        <f t="shared" si="14"/>
        <v>109.96727272727274</v>
      </c>
      <c r="U52" s="51">
        <f t="shared" si="15"/>
        <v>60.09140586189767</v>
      </c>
      <c r="V52" s="52">
        <f t="shared" si="4"/>
        <v>74.082265275707897</v>
      </c>
      <c r="W52" s="66"/>
      <c r="X52" s="51">
        <f t="shared" si="5"/>
        <v>111.12339791356185</v>
      </c>
      <c r="Y52" s="51">
        <f t="shared" si="6"/>
        <v>289.98518653144805</v>
      </c>
      <c r="Z52" s="51">
        <f t="shared" si="7"/>
        <v>346.89575563713908</v>
      </c>
      <c r="AA52" s="51">
        <f t="shared" si="8"/>
        <v>338.76567433632607</v>
      </c>
      <c r="AB52" s="51">
        <f t="shared" si="9"/>
        <v>395.67624344201715</v>
      </c>
      <c r="AC52" s="51">
        <f t="shared" si="3"/>
        <v>208.7893343026426</v>
      </c>
      <c r="AD52" s="51">
        <f t="shared" si="10"/>
        <v>249.76494405874013</v>
      </c>
      <c r="AE52" s="51">
        <f t="shared" si="11"/>
        <v>243.91128552215477</v>
      </c>
      <c r="AF52" s="51">
        <f t="shared" si="12"/>
        <v>284.88689527825233</v>
      </c>
    </row>
    <row r="53" spans="1:32" ht="22.5" customHeight="1">
      <c r="A53" s="12">
        <v>45</v>
      </c>
      <c r="B53" s="35" t="s">
        <v>118</v>
      </c>
      <c r="C53" s="37"/>
      <c r="D53" s="37"/>
      <c r="E53" s="37"/>
      <c r="F53" s="37"/>
      <c r="G53" s="37"/>
      <c r="H53" s="37"/>
      <c r="I53" s="48">
        <v>306.89</v>
      </c>
      <c r="J53" s="37"/>
      <c r="K53" s="37"/>
      <c r="L53" s="37"/>
      <c r="M53" s="37"/>
      <c r="N53" s="37"/>
      <c r="O53" s="48">
        <v>263.16000000000003</v>
      </c>
      <c r="P53" s="37"/>
      <c r="Q53" s="37"/>
      <c r="R53" s="37"/>
      <c r="S53" s="37">
        <f t="shared" ref="S53:S66" si="16">O53/I53</f>
        <v>0.85750594675616687</v>
      </c>
      <c r="T53" s="51">
        <f t="shared" si="14"/>
        <v>111.59636363636363</v>
      </c>
      <c r="U53" s="51">
        <f t="shared" si="15"/>
        <v>60.981619473422747</v>
      </c>
      <c r="V53" s="52">
        <f t="shared" si="4"/>
        <v>74.883457526080463</v>
      </c>
      <c r="W53" s="66"/>
      <c r="X53" s="51">
        <f t="shared" si="5"/>
        <v>112.32518628912069</v>
      </c>
      <c r="Y53" s="51">
        <f t="shared" si="6"/>
        <v>291.18697490700686</v>
      </c>
      <c r="Z53" s="51">
        <f t="shared" si="7"/>
        <v>348.09754401269794</v>
      </c>
      <c r="AA53" s="51">
        <f t="shared" si="8"/>
        <v>339.96746271188493</v>
      </c>
      <c r="AB53" s="51">
        <f t="shared" si="9"/>
        <v>396.87803181757602</v>
      </c>
      <c r="AC53" s="51">
        <f t="shared" si="3"/>
        <v>209.65462193304492</v>
      </c>
      <c r="AD53" s="51">
        <f t="shared" si="10"/>
        <v>250.63023168914251</v>
      </c>
      <c r="AE53" s="51">
        <f t="shared" si="11"/>
        <v>244.77657315255715</v>
      </c>
      <c r="AF53" s="51">
        <f t="shared" si="12"/>
        <v>285.75218290865473</v>
      </c>
    </row>
    <row r="54" spans="1:32" ht="22.5" customHeight="1">
      <c r="A54" s="12">
        <v>46</v>
      </c>
      <c r="B54" s="35" t="s">
        <v>109</v>
      </c>
      <c r="C54" s="37"/>
      <c r="D54" s="37"/>
      <c r="E54" s="37"/>
      <c r="F54" s="37"/>
      <c r="G54" s="37"/>
      <c r="H54" s="37"/>
      <c r="I54" s="48">
        <v>309.17</v>
      </c>
      <c r="J54" s="37"/>
      <c r="K54" s="37"/>
      <c r="L54" s="37"/>
      <c r="M54" s="37"/>
      <c r="N54" s="37"/>
      <c r="O54" s="48">
        <v>265.02</v>
      </c>
      <c r="P54" s="37"/>
      <c r="Q54" s="37"/>
      <c r="R54" s="37"/>
      <c r="S54" s="37">
        <f t="shared" si="16"/>
        <v>0.85719830513956707</v>
      </c>
      <c r="T54" s="51">
        <f t="shared" si="14"/>
        <v>112.42545454545456</v>
      </c>
      <c r="U54" s="51">
        <f t="shared" si="15"/>
        <v>61.434674615002486</v>
      </c>
      <c r="V54" s="52">
        <f t="shared" si="4"/>
        <v>75.291207153502228</v>
      </c>
      <c r="W54" s="66"/>
      <c r="X54" s="51">
        <f t="shared" si="5"/>
        <v>112.93681073025334</v>
      </c>
      <c r="Y54" s="51">
        <f t="shared" si="6"/>
        <v>291.79859934813953</v>
      </c>
      <c r="Z54" s="51">
        <f t="shared" si="7"/>
        <v>348.70916845383056</v>
      </c>
      <c r="AA54" s="51">
        <f t="shared" si="8"/>
        <v>340.57908715301755</v>
      </c>
      <c r="AB54" s="51">
        <f t="shared" si="9"/>
        <v>397.48965625870864</v>
      </c>
      <c r="AC54" s="51">
        <f t="shared" si="3"/>
        <v>210.09499153066045</v>
      </c>
      <c r="AD54" s="51">
        <f t="shared" si="10"/>
        <v>251.07060128675801</v>
      </c>
      <c r="AE54" s="51">
        <f t="shared" si="11"/>
        <v>245.21694275017262</v>
      </c>
      <c r="AF54" s="51">
        <f t="shared" si="12"/>
        <v>286.1925525062702</v>
      </c>
    </row>
    <row r="55" spans="1:32" ht="22.5" customHeight="1">
      <c r="A55" s="12">
        <v>47</v>
      </c>
      <c r="B55" s="35" t="s">
        <v>116</v>
      </c>
      <c r="C55" s="37"/>
      <c r="D55" s="37"/>
      <c r="E55" s="37"/>
      <c r="F55" s="37"/>
      <c r="G55" s="37"/>
      <c r="H55" s="37"/>
      <c r="I55" s="48">
        <v>321.01</v>
      </c>
      <c r="J55" s="37"/>
      <c r="K55" s="37"/>
      <c r="L55" s="37"/>
      <c r="M55" s="37"/>
      <c r="N55" s="37"/>
      <c r="O55" s="48">
        <v>277.27</v>
      </c>
      <c r="P55" s="37"/>
      <c r="Q55" s="37"/>
      <c r="R55" s="37"/>
      <c r="S55" s="37">
        <f t="shared" si="16"/>
        <v>0.86374256253699255</v>
      </c>
      <c r="T55" s="51">
        <f t="shared" si="14"/>
        <v>116.73090909090909</v>
      </c>
      <c r="U55" s="51">
        <f t="shared" si="15"/>
        <v>63.787382016890213</v>
      </c>
      <c r="V55" s="52">
        <f t="shared" si="4"/>
        <v>77.408643815201202</v>
      </c>
      <c r="W55" s="66"/>
      <c r="X55" s="51">
        <f t="shared" si="5"/>
        <v>116.1129657228018</v>
      </c>
      <c r="Y55" s="51">
        <f t="shared" si="6"/>
        <v>294.97475434068798</v>
      </c>
      <c r="Z55" s="51">
        <f t="shared" si="7"/>
        <v>351.88532344637906</v>
      </c>
      <c r="AA55" s="51">
        <f t="shared" si="8"/>
        <v>343.75524214556606</v>
      </c>
      <c r="AB55" s="51">
        <f t="shared" si="9"/>
        <v>400.66581125125708</v>
      </c>
      <c r="AC55" s="51">
        <f t="shared" si="3"/>
        <v>212.38182312529534</v>
      </c>
      <c r="AD55" s="51">
        <f t="shared" si="10"/>
        <v>253.35743288139292</v>
      </c>
      <c r="AE55" s="51">
        <f t="shared" si="11"/>
        <v>247.50377434480754</v>
      </c>
      <c r="AF55" s="51">
        <f t="shared" si="12"/>
        <v>288.47938410090507</v>
      </c>
    </row>
    <row r="56" spans="1:32" ht="22.5" customHeight="1">
      <c r="A56" s="12">
        <v>48</v>
      </c>
      <c r="B56" s="35" t="s">
        <v>113</v>
      </c>
      <c r="C56" s="37"/>
      <c r="D56" s="37"/>
      <c r="E56" s="37"/>
      <c r="F56" s="37"/>
      <c r="G56" s="37"/>
      <c r="H56" s="37"/>
      <c r="I56" s="48">
        <v>321.68</v>
      </c>
      <c r="J56" s="37"/>
      <c r="K56" s="37"/>
      <c r="L56" s="37"/>
      <c r="M56" s="37"/>
      <c r="N56" s="37"/>
      <c r="O56" s="48">
        <v>277.94</v>
      </c>
      <c r="P56" s="37"/>
      <c r="Q56" s="37"/>
      <c r="R56" s="37"/>
      <c r="S56" s="37">
        <f t="shared" si="16"/>
        <v>0.86402636160159163</v>
      </c>
      <c r="T56" s="51">
        <f t="shared" si="14"/>
        <v>116.97454545454546</v>
      </c>
      <c r="U56" s="51">
        <f t="shared" si="15"/>
        <v>63.920516641828122</v>
      </c>
      <c r="V56" s="52">
        <f t="shared" si="4"/>
        <v>77.528464977645314</v>
      </c>
      <c r="W56" s="66"/>
      <c r="X56" s="51">
        <f t="shared" si="5"/>
        <v>116.29269746646797</v>
      </c>
      <c r="Y56" s="51">
        <f t="shared" si="6"/>
        <v>295.15448608435418</v>
      </c>
      <c r="Z56" s="51">
        <f t="shared" si="7"/>
        <v>352.0650551900452</v>
      </c>
      <c r="AA56" s="51">
        <f t="shared" si="8"/>
        <v>343.9349738892322</v>
      </c>
      <c r="AB56" s="51">
        <f t="shared" si="9"/>
        <v>400.84554299492328</v>
      </c>
      <c r="AC56" s="51">
        <f t="shared" si="3"/>
        <v>212.51122998073501</v>
      </c>
      <c r="AD56" s="51">
        <f t="shared" si="10"/>
        <v>253.48683973683254</v>
      </c>
      <c r="AE56" s="51">
        <f t="shared" si="11"/>
        <v>247.63318120024718</v>
      </c>
      <c r="AF56" s="51">
        <f t="shared" si="12"/>
        <v>288.60879095634476</v>
      </c>
    </row>
    <row r="57" spans="1:32" ht="22.5" customHeight="1">
      <c r="A57" s="12">
        <v>49</v>
      </c>
      <c r="B57" s="35" t="s">
        <v>104</v>
      </c>
      <c r="C57" s="37"/>
      <c r="D57" s="37"/>
      <c r="E57" s="37"/>
      <c r="F57" s="37"/>
      <c r="G57" s="37"/>
      <c r="H57" s="37"/>
      <c r="I57" s="48">
        <v>333.33</v>
      </c>
      <c r="J57" s="37"/>
      <c r="K57" s="37"/>
      <c r="L57" s="37"/>
      <c r="M57" s="37"/>
      <c r="N57" s="37"/>
      <c r="O57" s="48">
        <v>289.58999999999997</v>
      </c>
      <c r="P57" s="37"/>
      <c r="Q57" s="37"/>
      <c r="R57" s="37"/>
      <c r="S57" s="37">
        <f t="shared" si="16"/>
        <v>0.86877868778687783</v>
      </c>
      <c r="T57" s="51">
        <f t="shared" si="14"/>
        <v>121.21090909090908</v>
      </c>
      <c r="U57" s="51">
        <f t="shared" si="15"/>
        <v>66.235469448584197</v>
      </c>
      <c r="V57" s="52">
        <f t="shared" si="4"/>
        <v>79.611922503725779</v>
      </c>
      <c r="W57" s="66" t="s">
        <v>121</v>
      </c>
      <c r="X57" s="51">
        <f t="shared" si="5"/>
        <v>119.41788375558866</v>
      </c>
      <c r="Y57" s="51">
        <f t="shared" si="6"/>
        <v>298.27967237347485</v>
      </c>
      <c r="Z57" s="51">
        <f t="shared" si="7"/>
        <v>355.19024147916593</v>
      </c>
      <c r="AA57" s="51">
        <f t="shared" si="8"/>
        <v>347.06016017835293</v>
      </c>
      <c r="AB57" s="51">
        <f t="shared" si="9"/>
        <v>403.97072928404395</v>
      </c>
      <c r="AC57" s="51">
        <f t="shared" si="3"/>
        <v>214.76136410890189</v>
      </c>
      <c r="AD57" s="51">
        <f t="shared" si="10"/>
        <v>255.73697386499947</v>
      </c>
      <c r="AE57" s="51">
        <f t="shared" si="11"/>
        <v>249.88331532841411</v>
      </c>
      <c r="AF57" s="51">
        <f t="shared" si="12"/>
        <v>290.85892508451161</v>
      </c>
    </row>
    <row r="58" spans="1:32" ht="22.5" customHeight="1">
      <c r="A58" s="12">
        <v>50</v>
      </c>
      <c r="B58" s="35" t="s">
        <v>108</v>
      </c>
      <c r="C58" s="37"/>
      <c r="D58" s="37"/>
      <c r="E58" s="37"/>
      <c r="F58" s="37"/>
      <c r="G58" s="37"/>
      <c r="H58" s="37"/>
      <c r="I58" s="48">
        <v>347.67</v>
      </c>
      <c r="J58" s="37"/>
      <c r="K58" s="37"/>
      <c r="L58" s="37"/>
      <c r="M58" s="37"/>
      <c r="N58" s="37"/>
      <c r="O58" s="48">
        <v>306.76</v>
      </c>
      <c r="P58" s="37"/>
      <c r="Q58" s="37"/>
      <c r="R58" s="37"/>
      <c r="S58" s="37">
        <f t="shared" si="16"/>
        <v>0.88233094601202278</v>
      </c>
      <c r="T58" s="51">
        <f t="shared" si="14"/>
        <v>126.42545454545456</v>
      </c>
      <c r="U58" s="51">
        <f t="shared" si="15"/>
        <v>69.084947839046208</v>
      </c>
      <c r="V58" s="52">
        <f t="shared" si="4"/>
        <v>82.176453055141593</v>
      </c>
      <c r="W58" s="66"/>
      <c r="X58" s="51">
        <f t="shared" si="5"/>
        <v>123.26467958271239</v>
      </c>
      <c r="Y58" s="51">
        <f t="shared" si="6"/>
        <v>302.12646820059859</v>
      </c>
      <c r="Z58" s="51">
        <f t="shared" si="7"/>
        <v>359.03703730628962</v>
      </c>
      <c r="AA58" s="51">
        <f t="shared" si="8"/>
        <v>350.90695600547662</v>
      </c>
      <c r="AB58" s="51">
        <f t="shared" si="9"/>
        <v>407.8175251111677</v>
      </c>
      <c r="AC58" s="51">
        <f t="shared" si="3"/>
        <v>217.53105710443097</v>
      </c>
      <c r="AD58" s="51">
        <f t="shared" si="10"/>
        <v>258.50666686052853</v>
      </c>
      <c r="AE58" s="51">
        <f t="shared" si="11"/>
        <v>252.65300832394314</v>
      </c>
      <c r="AF58" s="51">
        <f t="shared" si="12"/>
        <v>293.62861808004072</v>
      </c>
    </row>
    <row r="59" spans="1:32" ht="22.5" customHeight="1">
      <c r="A59" s="12">
        <v>51</v>
      </c>
      <c r="B59" s="35" t="s">
        <v>112</v>
      </c>
      <c r="C59" s="37"/>
      <c r="D59" s="37"/>
      <c r="E59" s="37"/>
      <c r="F59" s="37"/>
      <c r="G59" s="37"/>
      <c r="H59" s="37"/>
      <c r="I59" s="48">
        <v>379.92</v>
      </c>
      <c r="J59" s="37"/>
      <c r="K59" s="37"/>
      <c r="L59" s="37"/>
      <c r="M59" s="37"/>
      <c r="N59" s="37"/>
      <c r="O59" s="48">
        <v>336.18</v>
      </c>
      <c r="P59" s="37"/>
      <c r="Q59" s="37"/>
      <c r="R59" s="37"/>
      <c r="S59" s="37">
        <f t="shared" si="16"/>
        <v>0.88487049905243209</v>
      </c>
      <c r="T59" s="51">
        <f t="shared" si="14"/>
        <v>138.15272727272728</v>
      </c>
      <c r="U59" s="51">
        <f t="shared" si="15"/>
        <v>75.49329359165425</v>
      </c>
      <c r="V59" s="52">
        <f t="shared" si="4"/>
        <v>87.943964232488824</v>
      </c>
      <c r="W59" s="66"/>
      <c r="X59" s="51">
        <f t="shared" si="5"/>
        <v>131.91594634873323</v>
      </c>
      <c r="Y59" s="51">
        <f t="shared" si="6"/>
        <v>310.77773496661939</v>
      </c>
      <c r="Z59" s="51">
        <f t="shared" si="7"/>
        <v>367.68830407231047</v>
      </c>
      <c r="AA59" s="51">
        <f t="shared" si="8"/>
        <v>359.55822277149747</v>
      </c>
      <c r="AB59" s="51">
        <f t="shared" si="9"/>
        <v>416.46879187718855</v>
      </c>
      <c r="AC59" s="51">
        <f t="shared" si="3"/>
        <v>223.75996917596595</v>
      </c>
      <c r="AD59" s="51">
        <f t="shared" si="10"/>
        <v>264.7355789320635</v>
      </c>
      <c r="AE59" s="51">
        <f t="shared" si="11"/>
        <v>258.88192039547818</v>
      </c>
      <c r="AF59" s="51">
        <f t="shared" si="12"/>
        <v>299.85753015157576</v>
      </c>
    </row>
    <row r="60" spans="1:32" ht="22.5" customHeight="1">
      <c r="A60" s="12">
        <v>52</v>
      </c>
      <c r="B60" s="35" t="s">
        <v>111</v>
      </c>
      <c r="C60" s="37"/>
      <c r="D60" s="37"/>
      <c r="E60" s="37"/>
      <c r="F60" s="37"/>
      <c r="G60" s="37"/>
      <c r="H60" s="37"/>
      <c r="I60" s="48">
        <v>383.05</v>
      </c>
      <c r="J60" s="37"/>
      <c r="K60" s="37"/>
      <c r="L60" s="37"/>
      <c r="M60" s="37"/>
      <c r="N60" s="37"/>
      <c r="O60" s="48">
        <v>339.32</v>
      </c>
      <c r="P60" s="37"/>
      <c r="Q60" s="37"/>
      <c r="R60" s="37"/>
      <c r="S60" s="37">
        <f t="shared" si="16"/>
        <v>0.88583735804725228</v>
      </c>
      <c r="T60" s="51">
        <f t="shared" si="14"/>
        <v>139.29090909090908</v>
      </c>
      <c r="U60" s="51">
        <f t="shared" si="15"/>
        <v>76.115250869349225</v>
      </c>
      <c r="V60" s="52">
        <f t="shared" si="4"/>
        <v>88.503725782414307</v>
      </c>
      <c r="W60" s="66"/>
      <c r="X60" s="51">
        <f t="shared" si="5"/>
        <v>132.75558867362145</v>
      </c>
      <c r="Y60" s="51">
        <f t="shared" si="6"/>
        <v>311.61737729150764</v>
      </c>
      <c r="Z60" s="51">
        <f t="shared" si="7"/>
        <v>368.52794639719866</v>
      </c>
      <c r="AA60" s="51">
        <f t="shared" si="8"/>
        <v>360.39786509638566</v>
      </c>
      <c r="AB60" s="51">
        <f t="shared" si="9"/>
        <v>417.30843420207674</v>
      </c>
      <c r="AC60" s="51">
        <f t="shared" si="3"/>
        <v>224.36451164988549</v>
      </c>
      <c r="AD60" s="51">
        <f t="shared" si="10"/>
        <v>265.34012140598304</v>
      </c>
      <c r="AE60" s="51">
        <f t="shared" si="11"/>
        <v>259.48646286939766</v>
      </c>
      <c r="AF60" s="51">
        <f t="shared" si="12"/>
        <v>300.46207262549524</v>
      </c>
    </row>
    <row r="61" spans="1:32" ht="22.5" customHeight="1">
      <c r="A61" s="12">
        <v>53</v>
      </c>
      <c r="B61" s="35" t="s">
        <v>106</v>
      </c>
      <c r="C61" s="37"/>
      <c r="D61" s="37"/>
      <c r="E61" s="37"/>
      <c r="F61" s="37"/>
      <c r="G61" s="37"/>
      <c r="H61" s="37"/>
      <c r="I61" s="48">
        <v>396.94</v>
      </c>
      <c r="J61" s="37"/>
      <c r="K61" s="37"/>
      <c r="L61" s="37"/>
      <c r="M61" s="37"/>
      <c r="N61" s="37"/>
      <c r="O61" s="48">
        <v>353.21</v>
      </c>
      <c r="P61" s="37"/>
      <c r="Q61" s="37"/>
      <c r="R61" s="37"/>
      <c r="S61" s="37">
        <f t="shared" si="16"/>
        <v>0.8898322164558875</v>
      </c>
      <c r="T61" s="51">
        <f t="shared" si="14"/>
        <v>144.34181818181818</v>
      </c>
      <c r="U61" s="51">
        <f t="shared" si="15"/>
        <v>78.875310481867857</v>
      </c>
      <c r="V61" s="52">
        <f t="shared" si="4"/>
        <v>90.987779433681069</v>
      </c>
      <c r="W61" s="66"/>
      <c r="X61" s="51">
        <f t="shared" si="5"/>
        <v>136.48166915052161</v>
      </c>
      <c r="Y61" s="51">
        <f t="shared" si="6"/>
        <v>315.3434577684078</v>
      </c>
      <c r="Z61" s="51">
        <f t="shared" si="7"/>
        <v>372.25402687409883</v>
      </c>
      <c r="AA61" s="51">
        <f t="shared" si="8"/>
        <v>364.12394557328582</v>
      </c>
      <c r="AB61" s="51">
        <f t="shared" si="9"/>
        <v>421.0345146789769</v>
      </c>
      <c r="AC61" s="51">
        <f t="shared" si="3"/>
        <v>227.04728959325362</v>
      </c>
      <c r="AD61" s="51">
        <f t="shared" si="10"/>
        <v>268.02289934935112</v>
      </c>
      <c r="AE61" s="51">
        <f t="shared" si="11"/>
        <v>262.16924081276579</v>
      </c>
      <c r="AF61" s="51">
        <f t="shared" si="12"/>
        <v>303.14485056886338</v>
      </c>
    </row>
    <row r="62" spans="1:32" ht="22.5" customHeight="1">
      <c r="A62" s="12">
        <v>54</v>
      </c>
      <c r="B62" s="35" t="s">
        <v>115</v>
      </c>
      <c r="C62" s="37"/>
      <c r="D62" s="37"/>
      <c r="E62" s="37"/>
      <c r="F62" s="37"/>
      <c r="G62" s="37"/>
      <c r="H62" s="37"/>
      <c r="I62" s="48">
        <v>409.26</v>
      </c>
      <c r="J62" s="37"/>
      <c r="K62" s="37"/>
      <c r="L62" s="37"/>
      <c r="M62" s="37"/>
      <c r="N62" s="37"/>
      <c r="O62" s="48">
        <v>365.53</v>
      </c>
      <c r="P62" s="37"/>
      <c r="Q62" s="37"/>
      <c r="R62" s="37"/>
      <c r="S62" s="37">
        <f t="shared" si="16"/>
        <v>0.89314860968577425</v>
      </c>
      <c r="T62" s="51">
        <f t="shared" si="14"/>
        <v>148.82181818181817</v>
      </c>
      <c r="U62" s="51">
        <f t="shared" si="15"/>
        <v>81.323397913561834</v>
      </c>
      <c r="V62" s="52">
        <f t="shared" si="4"/>
        <v>93.191058122205646</v>
      </c>
      <c r="W62" s="66"/>
      <c r="X62" s="51">
        <f t="shared" si="5"/>
        <v>139.78658718330848</v>
      </c>
      <c r="Y62" s="51">
        <f t="shared" si="6"/>
        <v>318.64837580119467</v>
      </c>
      <c r="Z62" s="51">
        <f t="shared" si="7"/>
        <v>375.5589449068857</v>
      </c>
      <c r="AA62" s="51">
        <f t="shared" si="8"/>
        <v>367.4288636060727</v>
      </c>
      <c r="AB62" s="51">
        <f t="shared" si="9"/>
        <v>424.33943271176378</v>
      </c>
      <c r="AC62" s="51">
        <f t="shared" si="3"/>
        <v>229.42683057686017</v>
      </c>
      <c r="AD62" s="51">
        <f t="shared" si="10"/>
        <v>270.40244033295767</v>
      </c>
      <c r="AE62" s="51">
        <f t="shared" si="11"/>
        <v>264.54878179637234</v>
      </c>
      <c r="AF62" s="51">
        <f t="shared" si="12"/>
        <v>305.52439155246992</v>
      </c>
    </row>
    <row r="63" spans="1:32" ht="22.5" customHeight="1">
      <c r="A63" s="12">
        <v>55</v>
      </c>
      <c r="B63" s="35" t="s">
        <v>114</v>
      </c>
      <c r="C63" s="37"/>
      <c r="D63" s="37"/>
      <c r="E63" s="37"/>
      <c r="F63" s="37"/>
      <c r="G63" s="37"/>
      <c r="H63" s="37"/>
      <c r="I63" s="48">
        <v>437.04</v>
      </c>
      <c r="J63" s="37"/>
      <c r="K63" s="37"/>
      <c r="L63" s="37"/>
      <c r="M63" s="37"/>
      <c r="N63" s="37"/>
      <c r="O63" s="48">
        <v>393.3</v>
      </c>
      <c r="P63" s="37"/>
      <c r="Q63" s="37"/>
      <c r="R63" s="37"/>
      <c r="S63" s="37">
        <f t="shared" si="16"/>
        <v>0.89991762767710048</v>
      </c>
      <c r="T63" s="51">
        <f t="shared" si="14"/>
        <v>158.92363636363638</v>
      </c>
      <c r="U63" s="51">
        <f t="shared" si="15"/>
        <v>86.843517138599111</v>
      </c>
      <c r="V63" s="52">
        <f t="shared" si="4"/>
        <v>98.1591654247392</v>
      </c>
      <c r="W63" s="66" t="s">
        <v>122</v>
      </c>
      <c r="X63" s="51">
        <f t="shared" si="5"/>
        <v>147.23874813710881</v>
      </c>
      <c r="Y63" s="51">
        <f t="shared" si="6"/>
        <v>326.10053675499501</v>
      </c>
      <c r="Z63" s="51">
        <f t="shared" si="7"/>
        <v>383.01110586068603</v>
      </c>
      <c r="AA63" s="51">
        <f t="shared" si="8"/>
        <v>374.88102455987303</v>
      </c>
      <c r="AB63" s="51">
        <f t="shared" si="9"/>
        <v>431.79159366556411</v>
      </c>
      <c r="AC63" s="51">
        <f t="shared" si="3"/>
        <v>234.79238646359639</v>
      </c>
      <c r="AD63" s="51">
        <f t="shared" si="10"/>
        <v>275.76799621969394</v>
      </c>
      <c r="AE63" s="51">
        <f t="shared" si="11"/>
        <v>269.91433768310856</v>
      </c>
      <c r="AF63" s="51">
        <f t="shared" si="12"/>
        <v>310.88994743920614</v>
      </c>
    </row>
    <row r="64" spans="1:32" ht="22.5" customHeight="1">
      <c r="A64" s="12">
        <v>56</v>
      </c>
      <c r="B64" s="35" t="s">
        <v>117</v>
      </c>
      <c r="C64" s="37"/>
      <c r="D64" s="37"/>
      <c r="E64" s="37"/>
      <c r="F64" s="37"/>
      <c r="G64" s="37"/>
      <c r="H64" s="37"/>
      <c r="I64" s="48">
        <v>447.12</v>
      </c>
      <c r="J64" s="37"/>
      <c r="K64" s="37"/>
      <c r="L64" s="37"/>
      <c r="M64" s="37"/>
      <c r="N64" s="37"/>
      <c r="O64" s="48">
        <v>403.38</v>
      </c>
      <c r="P64" s="37"/>
      <c r="Q64" s="37"/>
      <c r="R64" s="37"/>
      <c r="S64" s="37">
        <f t="shared" si="16"/>
        <v>0.90217391304347827</v>
      </c>
      <c r="T64" s="51">
        <f t="shared" si="14"/>
        <v>162.58909090909091</v>
      </c>
      <c r="U64" s="51">
        <f t="shared" si="15"/>
        <v>88.846497764530554</v>
      </c>
      <c r="V64" s="52">
        <f t="shared" si="4"/>
        <v>99.961847988077494</v>
      </c>
      <c r="W64" s="66"/>
      <c r="X64" s="51">
        <f t="shared" si="5"/>
        <v>149.94277198211626</v>
      </c>
      <c r="Y64" s="51">
        <f t="shared" si="6"/>
        <v>328.80456060000245</v>
      </c>
      <c r="Z64" s="51">
        <f t="shared" si="7"/>
        <v>385.71512970569347</v>
      </c>
      <c r="AA64" s="51">
        <f t="shared" si="8"/>
        <v>377.58504840488047</v>
      </c>
      <c r="AB64" s="51">
        <f t="shared" si="9"/>
        <v>434.49561751057155</v>
      </c>
      <c r="AC64" s="51">
        <f t="shared" si="3"/>
        <v>236.73928363200176</v>
      </c>
      <c r="AD64" s="51">
        <f t="shared" si="10"/>
        <v>277.71489338809931</v>
      </c>
      <c r="AE64" s="51">
        <f t="shared" si="11"/>
        <v>271.86123485151393</v>
      </c>
      <c r="AF64" s="51">
        <f t="shared" si="12"/>
        <v>312.83684460761151</v>
      </c>
    </row>
    <row r="65" spans="1:32" ht="22.5" customHeight="1">
      <c r="A65" s="12">
        <v>57</v>
      </c>
      <c r="B65" s="35" t="s">
        <v>107</v>
      </c>
      <c r="C65" s="37"/>
      <c r="D65" s="37"/>
      <c r="E65" s="37"/>
      <c r="F65" s="37"/>
      <c r="G65" s="37"/>
      <c r="H65" s="37"/>
      <c r="I65" s="48">
        <v>459.21</v>
      </c>
      <c r="J65" s="37"/>
      <c r="K65" s="37"/>
      <c r="L65" s="37"/>
      <c r="M65" s="37"/>
      <c r="N65" s="37"/>
      <c r="O65" s="48">
        <v>414.48</v>
      </c>
      <c r="P65" s="37"/>
      <c r="Q65" s="37"/>
      <c r="R65" s="37"/>
      <c r="S65" s="37">
        <f t="shared" si="16"/>
        <v>0.90259358463448103</v>
      </c>
      <c r="T65" s="51">
        <f t="shared" si="14"/>
        <v>166.98545454545453</v>
      </c>
      <c r="U65" s="51">
        <f t="shared" si="15"/>
        <v>91.248882265275697</v>
      </c>
      <c r="V65" s="52">
        <f t="shared" si="4"/>
        <v>102.12399403874812</v>
      </c>
      <c r="W65" s="66"/>
      <c r="X65" s="51">
        <f t="shared" si="5"/>
        <v>153.18599105812217</v>
      </c>
      <c r="Y65" s="51">
        <f t="shared" si="6"/>
        <v>332.04777967600836</v>
      </c>
      <c r="Z65" s="51">
        <f t="shared" si="7"/>
        <v>388.95834878169944</v>
      </c>
      <c r="AA65" s="51">
        <f t="shared" si="8"/>
        <v>380.82826748088644</v>
      </c>
      <c r="AB65" s="51">
        <f t="shared" si="9"/>
        <v>437.73883658657746</v>
      </c>
      <c r="AC65" s="51">
        <f t="shared" si="3"/>
        <v>239.07440136672602</v>
      </c>
      <c r="AD65" s="51">
        <f t="shared" si="10"/>
        <v>280.05001112282361</v>
      </c>
      <c r="AE65" s="51">
        <f t="shared" si="11"/>
        <v>274.19635258623822</v>
      </c>
      <c r="AF65" s="51">
        <f t="shared" si="12"/>
        <v>315.17196234233575</v>
      </c>
    </row>
    <row r="66" spans="1:32" ht="22.5" customHeight="1">
      <c r="A66" s="12">
        <v>58</v>
      </c>
      <c r="B66" s="35" t="s">
        <v>119</v>
      </c>
      <c r="C66" s="37"/>
      <c r="D66" s="37"/>
      <c r="E66" s="37"/>
      <c r="F66" s="37"/>
      <c r="G66" s="37"/>
      <c r="H66" s="37"/>
      <c r="I66" s="48">
        <v>463.69</v>
      </c>
      <c r="J66" s="37"/>
      <c r="K66" s="37"/>
      <c r="L66" s="37"/>
      <c r="M66" s="37"/>
      <c r="N66" s="37"/>
      <c r="O66" s="48">
        <v>419.96</v>
      </c>
      <c r="P66" s="37"/>
      <c r="Q66" s="37"/>
      <c r="R66" s="37"/>
      <c r="S66" s="37">
        <f t="shared" si="16"/>
        <v>0.9056913023787444</v>
      </c>
      <c r="T66" s="51">
        <f t="shared" si="14"/>
        <v>168.61454545454546</v>
      </c>
      <c r="U66" s="51">
        <f t="shared" si="15"/>
        <v>92.139095876800795</v>
      </c>
      <c r="V66" s="52">
        <f t="shared" si="4"/>
        <v>102.92518628912072</v>
      </c>
      <c r="W66" s="66"/>
      <c r="X66" s="51">
        <f t="shared" si="5"/>
        <v>154.38777943368109</v>
      </c>
      <c r="Y66" s="51">
        <f t="shared" si="6"/>
        <v>333.24956805156728</v>
      </c>
      <c r="Z66" s="51">
        <f t="shared" si="7"/>
        <v>390.1601371572583</v>
      </c>
      <c r="AA66" s="51">
        <f t="shared" si="8"/>
        <v>382.0300558564453</v>
      </c>
      <c r="AB66" s="51">
        <f t="shared" si="9"/>
        <v>438.94062496213638</v>
      </c>
      <c r="AC66" s="51">
        <f t="shared" si="3"/>
        <v>239.93968899712843</v>
      </c>
      <c r="AD66" s="51">
        <f t="shared" si="10"/>
        <v>280.91529875322595</v>
      </c>
      <c r="AE66" s="51">
        <f t="shared" si="11"/>
        <v>275.06164021664063</v>
      </c>
      <c r="AF66" s="51">
        <f t="shared" si="12"/>
        <v>316.03724997273821</v>
      </c>
    </row>
    <row r="67" spans="1:32" ht="22.5" customHeight="1">
      <c r="X67" s="51"/>
    </row>
    <row r="68" spans="1:32" ht="22.5" customHeight="1">
      <c r="X68" s="51"/>
    </row>
    <row r="69" spans="1:32" ht="22.5" customHeight="1">
      <c r="X69" s="51"/>
    </row>
    <row r="70" spans="1:32" ht="22.5" customHeight="1">
      <c r="X70" s="51"/>
    </row>
    <row r="71" spans="1:32" ht="22.5" customHeight="1">
      <c r="X71" s="51"/>
    </row>
    <row r="72" spans="1:32" ht="22.5" customHeight="1">
      <c r="X72" s="51"/>
    </row>
    <row r="73" spans="1:32" ht="22.5" customHeight="1">
      <c r="X73" s="51"/>
    </row>
    <row r="74" spans="1:32" ht="22.5" customHeight="1">
      <c r="X74" s="51"/>
    </row>
    <row r="75" spans="1:32" ht="22.5" customHeight="1">
      <c r="X75" s="51"/>
    </row>
    <row r="76" spans="1:32" ht="22.5" customHeight="1">
      <c r="X76" s="51"/>
    </row>
    <row r="77" spans="1:32" ht="22.5" customHeight="1">
      <c r="X77" s="51"/>
    </row>
    <row r="78" spans="1:32" ht="22.5" customHeight="1">
      <c r="X78" s="51"/>
    </row>
    <row r="79" spans="1:32" ht="22.5" customHeight="1">
      <c r="X79" s="51"/>
    </row>
    <row r="80" spans="1:32" ht="22.5" customHeight="1">
      <c r="X80" s="51"/>
    </row>
    <row r="81" spans="24:24" ht="22.5" customHeight="1">
      <c r="X81" s="51"/>
    </row>
    <row r="82" spans="24:24" ht="22.5" customHeight="1">
      <c r="X82" s="51"/>
    </row>
    <row r="83" spans="24:24" ht="22.5" customHeight="1">
      <c r="X83" s="51"/>
    </row>
    <row r="84" spans="24:24" ht="22.5" customHeight="1">
      <c r="X84" s="51"/>
    </row>
    <row r="85" spans="24:24" ht="22.5" customHeight="1">
      <c r="X85" s="51"/>
    </row>
    <row r="86" spans="24:24" ht="22.5" customHeight="1">
      <c r="X86" s="51"/>
    </row>
    <row r="87" spans="24:24" ht="22.5" customHeight="1">
      <c r="X87" s="51"/>
    </row>
    <row r="88" spans="24:24" ht="22.5" customHeight="1">
      <c r="X88" s="51"/>
    </row>
    <row r="89" spans="24:24" ht="22.5" customHeight="1">
      <c r="X89" s="51"/>
    </row>
  </sheetData>
  <sheetProtection selectLockedCells="1" selectUnlockedCells="1"/>
  <sortState ref="A50:U66">
    <sortCondition ref="U50:U66"/>
  </sortState>
  <mergeCells count="14">
    <mergeCell ref="W50:W56"/>
    <mergeCell ref="W63:W66"/>
    <mergeCell ref="W57:W62"/>
    <mergeCell ref="D5:K5"/>
    <mergeCell ref="L5:R5"/>
    <mergeCell ref="W7:W25"/>
    <mergeCell ref="W26:W38"/>
    <mergeCell ref="W39:W47"/>
    <mergeCell ref="Y4:Z4"/>
    <mergeCell ref="AA4:AB4"/>
    <mergeCell ref="AC4:AD4"/>
    <mergeCell ref="AE4:AF4"/>
    <mergeCell ref="G2:N2"/>
    <mergeCell ref="O2:R2"/>
  </mergeCells>
  <pageMargins left="0.15763888888888888" right="0" top="0" bottom="0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Fronty</dc:creator>
  <cp:lastModifiedBy>Fronty</cp:lastModifiedBy>
  <dcterms:created xsi:type="dcterms:W3CDTF">2015-05-04T10:51:07Z</dcterms:created>
  <dcterms:modified xsi:type="dcterms:W3CDTF">2015-05-25T11:34:52Z</dcterms:modified>
</cp:coreProperties>
</file>